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y Documents\00 COMPANY PROJECTS 15.8GB\01 CCM System Design Projects\GOALS 2019\"/>
    </mc:Choice>
  </mc:AlternateContent>
  <xr:revisionPtr revIDLastSave="0" documentId="13_ncr:1_{1F8A5A2B-8ED4-4DF0-96C0-9E952B4E8462}" xr6:coauthVersionLast="43" xr6:coauthVersionMax="43" xr10:uidLastSave="{00000000-0000-0000-0000-000000000000}"/>
  <bookViews>
    <workbookView xWindow="-108" yWindow="-108" windowWidth="23256" windowHeight="12600" activeTab="1" xr2:uid="{ED64F295-8423-4597-950C-A35410B0B8E1}"/>
  </bookViews>
  <sheets>
    <sheet name="Sheet1" sheetId="1" r:id="rId1"/>
    <sheet name="Trimed Down" sheetId="5" r:id="rId2"/>
  </sheets>
  <definedNames>
    <definedName name="_xlnm.Print_Area" localSheetId="0">Sheet1!$B$2:$J$185</definedName>
    <definedName name="_xlnm.Print_Area" localSheetId="1">'Trimed Down'!$B$3:$I$96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5" i="5" l="1"/>
  <c r="I84" i="5"/>
  <c r="I83" i="5"/>
  <c r="I82" i="5"/>
  <c r="I91" i="5"/>
  <c r="I89" i="5"/>
  <c r="I77" i="5"/>
  <c r="I67" i="5" l="1"/>
  <c r="I66" i="5"/>
  <c r="I63" i="5"/>
  <c r="I61" i="5"/>
  <c r="I62" i="5"/>
  <c r="I32" i="5" l="1"/>
  <c r="I31" i="5"/>
  <c r="I29" i="5"/>
  <c r="I22" i="5"/>
  <c r="I21" i="5"/>
  <c r="I28" i="5" l="1"/>
  <c r="I96" i="5" l="1"/>
  <c r="I94" i="5"/>
  <c r="I79" i="5"/>
  <c r="I74" i="5"/>
  <c r="I72" i="5"/>
  <c r="I69" i="5"/>
  <c r="I68" i="5"/>
  <c r="I64" i="5"/>
  <c r="I58" i="5"/>
  <c r="I57" i="5"/>
  <c r="I56" i="5"/>
  <c r="I54" i="5"/>
  <c r="I53" i="5"/>
  <c r="I52" i="5"/>
  <c r="I49" i="5"/>
  <c r="I48" i="5"/>
  <c r="I47" i="5"/>
  <c r="I45" i="5"/>
  <c r="I44" i="5"/>
  <c r="I43" i="5"/>
  <c r="I40" i="5"/>
  <c r="I39" i="5"/>
  <c r="I37" i="5"/>
  <c r="I36" i="5"/>
  <c r="I25" i="5"/>
  <c r="I24" i="5"/>
  <c r="I18" i="5"/>
  <c r="I16" i="5"/>
  <c r="I13" i="5"/>
  <c r="I12" i="5"/>
  <c r="I11" i="5"/>
  <c r="I10" i="5"/>
  <c r="I8" i="5"/>
  <c r="I7" i="5"/>
  <c r="I6" i="5"/>
  <c r="I5" i="5"/>
  <c r="G94" i="1" l="1"/>
  <c r="G184" i="1"/>
  <c r="G182" i="1"/>
  <c r="G35" i="1"/>
  <c r="G36" i="1"/>
  <c r="G47" i="1"/>
  <c r="G46" i="1"/>
  <c r="G45" i="1"/>
  <c r="G44" i="1"/>
  <c r="G49" i="1"/>
  <c r="G96" i="1"/>
  <c r="G91" i="1"/>
  <c r="G10" i="1" l="1"/>
  <c r="G4" i="1"/>
  <c r="G55" i="1"/>
  <c r="G58" i="1"/>
  <c r="G57" i="1"/>
  <c r="G179" i="1" l="1"/>
  <c r="G178" i="1"/>
  <c r="G177" i="1"/>
  <c r="G176" i="1"/>
  <c r="G174" i="1"/>
  <c r="G173" i="1"/>
  <c r="G172" i="1"/>
  <c r="G171" i="1"/>
  <c r="G168" i="1"/>
  <c r="G167" i="1"/>
  <c r="G166" i="1"/>
  <c r="G164" i="1"/>
  <c r="G163" i="1"/>
  <c r="G162" i="1"/>
  <c r="G159" i="1"/>
  <c r="G157" i="1"/>
  <c r="G154" i="1"/>
  <c r="G152" i="1"/>
  <c r="G149" i="1"/>
  <c r="G147" i="1"/>
  <c r="G144" i="1"/>
  <c r="G143" i="1"/>
  <c r="G142" i="1"/>
  <c r="G140" i="1"/>
  <c r="G139" i="1"/>
  <c r="G138" i="1"/>
  <c r="G135" i="1"/>
  <c r="G133" i="1"/>
  <c r="G130" i="1"/>
  <c r="G128" i="1"/>
  <c r="G125" i="1"/>
  <c r="G124" i="1"/>
  <c r="G123" i="1"/>
  <c r="G121" i="1"/>
  <c r="G120" i="1"/>
  <c r="G119" i="1"/>
  <c r="G116" i="1"/>
  <c r="G115" i="1"/>
  <c r="G114" i="1"/>
  <c r="G112" i="1"/>
  <c r="G111" i="1"/>
  <c r="G110" i="1"/>
  <c r="G107" i="1"/>
  <c r="G106" i="1"/>
  <c r="G105" i="1"/>
  <c r="G104" i="1"/>
  <c r="G102" i="1"/>
  <c r="G101" i="1"/>
  <c r="G100" i="1"/>
  <c r="G99" i="1"/>
  <c r="G95" i="1"/>
  <c r="G93" i="1"/>
  <c r="G90" i="1"/>
  <c r="G89" i="1"/>
  <c r="G86" i="1"/>
  <c r="G85" i="1"/>
  <c r="G84" i="1"/>
  <c r="G83" i="1"/>
  <c r="G82" i="1"/>
  <c r="G80" i="1"/>
  <c r="G79" i="1"/>
  <c r="G78" i="1"/>
  <c r="G77" i="1"/>
  <c r="G76" i="1"/>
  <c r="G73" i="1"/>
  <c r="G71" i="1"/>
  <c r="G68" i="1"/>
  <c r="G67" i="1"/>
  <c r="G66" i="1"/>
  <c r="G64" i="1"/>
  <c r="G63" i="1"/>
  <c r="G62" i="1"/>
  <c r="G59" i="1"/>
  <c r="G54" i="1"/>
  <c r="G41" i="1"/>
  <c r="G39" i="1"/>
  <c r="G30" i="1"/>
  <c r="G29" i="1"/>
  <c r="G28" i="1"/>
  <c r="G21" i="1"/>
  <c r="G20" i="1"/>
  <c r="G18" i="1"/>
  <c r="G17" i="1"/>
  <c r="G14" i="1"/>
  <c r="G13" i="1"/>
  <c r="G12" i="1"/>
  <c r="G11" i="1"/>
  <c r="G33" i="1"/>
  <c r="G26" i="1"/>
  <c r="G25" i="1"/>
  <c r="G24" i="1"/>
  <c r="G8" i="1"/>
  <c r="G7" i="1"/>
  <c r="G6" i="1"/>
  <c r="G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NAWAZ, Malik</author>
  </authors>
  <commentList>
    <comment ref="F62" authorId="0" shapeId="0" xr:uid="{3B3723CB-9798-4223-9F12-11D2FFB1AE80}">
      <text>
        <r>
          <rPr>
            <b/>
            <sz val="9"/>
            <color indexed="81"/>
            <rFont val="Tahoma"/>
            <family val="2"/>
          </rPr>
          <t>NAWAZ, Malik: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NAWAZ, Malik</author>
  </authors>
  <commentList>
    <comment ref="G43" authorId="0" shapeId="0" xr:uid="{71AE6C07-0EAA-4057-9BCB-11D290CEFC4C}">
      <text>
        <r>
          <rPr>
            <b/>
            <sz val="9"/>
            <color indexed="81"/>
            <rFont val="Tahoma"/>
            <family val="2"/>
          </rPr>
          <t>NAWAZ, Malik: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3" authorId="0" shapeId="0" xr:uid="{892E0ADF-BAAE-43C0-9190-AC22E2E27A30}">
      <text>
        <r>
          <rPr>
            <b/>
            <sz val="9"/>
            <color indexed="81"/>
            <rFont val="Tahoma"/>
            <family val="2"/>
          </rPr>
          <t>NAWAZ, Malik: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<sst xmlns="http://schemas.openxmlformats.org/spreadsheetml/2006/main" count="744" uniqueCount="255">
  <si>
    <r>
      <t xml:space="preserve">liters per square meter </t>
    </r>
    <r>
      <rPr>
        <sz val="11"/>
        <color rgb="FF00B050"/>
        <rFont val="Arial"/>
        <family val="2"/>
      </rPr>
      <t>(l/m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)</t>
    </r>
  </si>
  <si>
    <r>
      <t xml:space="preserve">U.S. Gallon per </t>
    </r>
    <r>
      <rPr>
        <sz val="11"/>
        <color rgb="FF00B050"/>
        <rFont val="Arial"/>
        <family val="2"/>
      </rPr>
      <t>(roofing square)</t>
    </r>
    <r>
      <rPr>
        <sz val="11"/>
        <color theme="1"/>
        <rFont val="Arial"/>
        <family val="2"/>
      </rPr>
      <t xml:space="preserve"> (100 square feet)</t>
    </r>
  </si>
  <si>
    <r>
      <t xml:space="preserve">U.K. Gallon per </t>
    </r>
    <r>
      <rPr>
        <sz val="11"/>
        <color rgb="FF00B050"/>
        <rFont val="Arial"/>
        <family val="2"/>
      </rPr>
      <t>(roofing square)</t>
    </r>
    <r>
      <rPr>
        <sz val="11"/>
        <rFont val="Arial"/>
        <family val="2"/>
      </rPr>
      <t xml:space="preserve"> (100 square feet)</t>
    </r>
  </si>
  <si>
    <r>
      <t xml:space="preserve">kilogram per square meter </t>
    </r>
    <r>
      <rPr>
        <sz val="11"/>
        <color rgb="FF00B050"/>
        <rFont val="Arial"/>
        <family val="2"/>
      </rPr>
      <t>(kg/m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)</t>
    </r>
  </si>
  <si>
    <r>
      <t xml:space="preserve">pound per square foot </t>
    </r>
    <r>
      <rPr>
        <sz val="11"/>
        <color rgb="FF00B050"/>
        <rFont val="Arial"/>
        <family val="2"/>
      </rPr>
      <t>(lbs / ft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)</t>
    </r>
  </si>
  <si>
    <r>
      <t xml:space="preserve">pounds per square  </t>
    </r>
    <r>
      <rPr>
        <sz val="11"/>
        <color rgb="FF00B050"/>
        <rFont val="Arial"/>
        <family val="2"/>
      </rPr>
      <t>(lbs / 100 ft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)</t>
    </r>
  </si>
  <si>
    <r>
      <t xml:space="preserve">square millimeter </t>
    </r>
    <r>
      <rPr>
        <sz val="11"/>
        <color rgb="FF00B050"/>
        <rFont val="Arial"/>
        <family val="2"/>
      </rPr>
      <t>(mm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)</t>
    </r>
  </si>
  <si>
    <r>
      <t xml:space="preserve">square inch </t>
    </r>
    <r>
      <rPr>
        <sz val="11"/>
        <color rgb="FF00B050"/>
        <rFont val="Arial"/>
        <family val="2"/>
      </rPr>
      <t>(in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)</t>
    </r>
  </si>
  <si>
    <r>
      <t xml:space="preserve">square meter </t>
    </r>
    <r>
      <rPr>
        <sz val="11"/>
        <color rgb="FF00B050"/>
        <rFont val="Arial"/>
        <family val="2"/>
      </rPr>
      <t>(m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)</t>
    </r>
  </si>
  <si>
    <r>
      <t xml:space="preserve">square ft </t>
    </r>
    <r>
      <rPr>
        <sz val="11"/>
        <color rgb="FF00B050"/>
        <rFont val="Arial"/>
        <family val="2"/>
      </rPr>
      <t>(ft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)</t>
    </r>
  </si>
  <si>
    <r>
      <rPr>
        <sz val="11"/>
        <color rgb="FF00B050"/>
        <rFont val="Arial"/>
        <family val="2"/>
      </rPr>
      <t>(roofing square)</t>
    </r>
    <r>
      <rPr>
        <sz val="11"/>
        <color theme="1"/>
        <rFont val="Arial"/>
        <family val="2"/>
      </rPr>
      <t xml:space="preserve"> </t>
    </r>
    <r>
      <rPr>
        <sz val="11"/>
        <rFont val="Arial"/>
        <family val="2"/>
      </rPr>
      <t>(Note: one roofing square=100 ft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>)</t>
    </r>
  </si>
  <si>
    <r>
      <t xml:space="preserve">Kilonewton per meter width </t>
    </r>
    <r>
      <rPr>
        <sz val="11"/>
        <color rgb="FF00B050"/>
        <rFont val="Arial"/>
        <family val="2"/>
      </rPr>
      <t>(k/Nm)</t>
    </r>
  </si>
  <si>
    <r>
      <t xml:space="preserve">pound force per inch width </t>
    </r>
    <r>
      <rPr>
        <sz val="11"/>
        <color rgb="FF00B050"/>
        <rFont val="Arial"/>
        <family val="2"/>
      </rPr>
      <t>(lbf / in)</t>
    </r>
  </si>
  <si>
    <r>
      <t xml:space="preserve">square meter per liter </t>
    </r>
    <r>
      <rPr>
        <sz val="11"/>
        <color rgb="FF00B050"/>
        <rFont val="Arial"/>
        <family val="2"/>
      </rPr>
      <t>(m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/l)</t>
    </r>
  </si>
  <si>
    <r>
      <t xml:space="preserve">square foot per U. S. Gallon </t>
    </r>
    <r>
      <rPr>
        <sz val="11"/>
        <color rgb="FF00B050"/>
        <rFont val="Arial"/>
        <family val="2"/>
      </rPr>
      <t>(ft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 xml:space="preserve"> / gal)</t>
    </r>
  </si>
  <si>
    <r>
      <t xml:space="preserve">square foot per U.K. gallon </t>
    </r>
    <r>
      <rPr>
        <sz val="11"/>
        <color rgb="FF00B050"/>
        <rFont val="Arial"/>
        <family val="2"/>
      </rPr>
      <t>(ft</t>
    </r>
    <r>
      <rPr>
        <vertAlign val="superscript"/>
        <sz val="11"/>
        <color rgb="FF00B050"/>
        <rFont val="Arial"/>
        <family val="2"/>
      </rPr>
      <t xml:space="preserve">2 </t>
    </r>
    <r>
      <rPr>
        <sz val="11"/>
        <color rgb="FF00B050"/>
        <rFont val="Arial"/>
        <family val="2"/>
      </rPr>
      <t>/ gal U.K / imperial gallon)</t>
    </r>
  </si>
  <si>
    <r>
      <t xml:space="preserve">kilogram per cubic meter </t>
    </r>
    <r>
      <rPr>
        <sz val="11"/>
        <color rgb="FF00B050"/>
        <rFont val="Arial"/>
        <family val="2"/>
      </rPr>
      <t>(kg/m</t>
    </r>
    <r>
      <rPr>
        <vertAlign val="superscript"/>
        <sz val="11"/>
        <color rgb="FF00B050"/>
        <rFont val="Arial"/>
        <family val="2"/>
      </rPr>
      <t>3</t>
    </r>
    <r>
      <rPr>
        <sz val="11"/>
        <color rgb="FF00B050"/>
        <rFont val="Arial"/>
        <family val="2"/>
      </rPr>
      <t>)</t>
    </r>
  </si>
  <si>
    <r>
      <t xml:space="preserve">pound per cubic foot </t>
    </r>
    <r>
      <rPr>
        <sz val="11"/>
        <color rgb="FF00B050"/>
        <rFont val="Arial"/>
        <family val="2"/>
      </rPr>
      <t>(lb / ft</t>
    </r>
    <r>
      <rPr>
        <vertAlign val="superscript"/>
        <sz val="11"/>
        <color rgb="FF00B050"/>
        <rFont val="Arial"/>
        <family val="2"/>
      </rPr>
      <t>3</t>
    </r>
    <r>
      <rPr>
        <sz val="11"/>
        <color rgb="FF00B050"/>
        <rFont val="Arial"/>
        <family val="2"/>
      </rPr>
      <t>)</t>
    </r>
  </si>
  <si>
    <r>
      <t xml:space="preserve">megajoule </t>
    </r>
    <r>
      <rPr>
        <sz val="11"/>
        <color rgb="FF00B050"/>
        <rFont val="Arial"/>
        <family val="2"/>
      </rPr>
      <t>(MJ)</t>
    </r>
  </si>
  <si>
    <r>
      <t xml:space="preserve">kilojoule </t>
    </r>
    <r>
      <rPr>
        <sz val="11"/>
        <color rgb="FF00B050"/>
        <rFont val="Arial"/>
        <family val="2"/>
      </rPr>
      <t>(kJ)</t>
    </r>
  </si>
  <si>
    <r>
      <t xml:space="preserve">British thermal unit </t>
    </r>
    <r>
      <rPr>
        <sz val="11"/>
        <color rgb="FF00B050"/>
        <rFont val="Arial"/>
        <family val="2"/>
      </rPr>
      <t>(Btu)</t>
    </r>
  </si>
  <si>
    <r>
      <t xml:space="preserve">joules </t>
    </r>
    <r>
      <rPr>
        <sz val="11"/>
        <color rgb="FF00B050"/>
        <rFont val="Arial"/>
        <family val="2"/>
      </rPr>
      <t>(joules)</t>
    </r>
  </si>
  <si>
    <r>
      <t>therm</t>
    </r>
    <r>
      <rPr>
        <sz val="11"/>
        <color rgb="FF00B050"/>
        <rFont val="Arial"/>
        <family val="2"/>
      </rPr>
      <t xml:space="preserve"> (therm)</t>
    </r>
  </si>
  <si>
    <r>
      <t xml:space="preserve">British thermal unit </t>
    </r>
    <r>
      <rPr>
        <sz val="11"/>
        <color rgb="FF00B050"/>
        <rFont val="Arial"/>
        <family val="2"/>
      </rPr>
      <t>(Btu.hr)</t>
    </r>
  </si>
  <si>
    <r>
      <t xml:space="preserve">cubic centimeter per second </t>
    </r>
    <r>
      <rPr>
        <sz val="11"/>
        <color rgb="FF00B050"/>
        <rFont val="Arial"/>
        <family val="2"/>
      </rPr>
      <t>(cm</t>
    </r>
    <r>
      <rPr>
        <vertAlign val="superscript"/>
        <sz val="11"/>
        <color rgb="FF00B050"/>
        <rFont val="Arial"/>
        <family val="2"/>
      </rPr>
      <t>3</t>
    </r>
    <r>
      <rPr>
        <sz val="11"/>
        <color rgb="FF00B050"/>
        <rFont val="Arial"/>
        <family val="2"/>
      </rPr>
      <t>/s)</t>
    </r>
  </si>
  <si>
    <r>
      <t xml:space="preserve">U.S. Gallon per minute </t>
    </r>
    <r>
      <rPr>
        <sz val="11"/>
        <color rgb="FF00B050"/>
        <rFont val="Arial"/>
        <family val="2"/>
      </rPr>
      <t>[gpm (U.S.)]</t>
    </r>
  </si>
  <si>
    <r>
      <t xml:space="preserve">cubic centimeter per minute </t>
    </r>
    <r>
      <rPr>
        <sz val="11"/>
        <color rgb="FF00B050"/>
        <rFont val="Arial"/>
        <family val="2"/>
      </rPr>
      <t>(cm</t>
    </r>
    <r>
      <rPr>
        <vertAlign val="superscript"/>
        <sz val="11"/>
        <color rgb="FF00B050"/>
        <rFont val="Arial"/>
        <family val="2"/>
      </rPr>
      <t>3</t>
    </r>
    <r>
      <rPr>
        <sz val="11"/>
        <color rgb="FF00B050"/>
        <rFont val="Arial"/>
        <family val="2"/>
      </rPr>
      <t>/m)</t>
    </r>
  </si>
  <si>
    <r>
      <t xml:space="preserve">liters per minute </t>
    </r>
    <r>
      <rPr>
        <sz val="11"/>
        <color rgb="FF00B050"/>
        <rFont val="Arial"/>
        <family val="2"/>
      </rPr>
      <t>(l/m)</t>
    </r>
  </si>
  <si>
    <r>
      <t xml:space="preserve">U. K. gallon per minute </t>
    </r>
    <r>
      <rPr>
        <sz val="11"/>
        <color rgb="FF00B050"/>
        <rFont val="Arial"/>
        <family val="2"/>
      </rPr>
      <t>[gpm (U.K. / imperial gallon)]</t>
    </r>
  </si>
  <si>
    <r>
      <t xml:space="preserve">cubic centimeter per minute </t>
    </r>
    <r>
      <rPr>
        <sz val="11"/>
        <color rgb="FF00B050"/>
        <rFont val="Arial"/>
        <family val="2"/>
      </rPr>
      <t>(ccm</t>
    </r>
    <r>
      <rPr>
        <vertAlign val="superscript"/>
        <sz val="11"/>
        <color rgb="FF00B050"/>
        <rFont val="Arial"/>
        <family val="2"/>
      </rPr>
      <t>3</t>
    </r>
    <r>
      <rPr>
        <sz val="11"/>
        <color rgb="FF00B050"/>
        <rFont val="Arial"/>
        <family val="2"/>
      </rPr>
      <t>/m)</t>
    </r>
  </si>
  <si>
    <r>
      <t xml:space="preserve">cubic meter per second </t>
    </r>
    <r>
      <rPr>
        <sz val="11"/>
        <color rgb="FF00B050"/>
        <rFont val="Arial"/>
        <family val="2"/>
      </rPr>
      <t>(m</t>
    </r>
    <r>
      <rPr>
        <vertAlign val="superscript"/>
        <sz val="11"/>
        <color rgb="FF00B050"/>
        <rFont val="Arial"/>
        <family val="2"/>
      </rPr>
      <t>3</t>
    </r>
    <r>
      <rPr>
        <sz val="11"/>
        <color rgb="FF00B050"/>
        <rFont val="Arial"/>
        <family val="2"/>
      </rPr>
      <t>/s)</t>
    </r>
  </si>
  <si>
    <r>
      <t xml:space="preserve">cubic foot/minute </t>
    </r>
    <r>
      <rPr>
        <sz val="11"/>
        <color rgb="FF00B050"/>
        <rFont val="Arial"/>
        <family val="2"/>
      </rPr>
      <t>(cfm) or</t>
    </r>
    <r>
      <rPr>
        <sz val="11"/>
        <color theme="1"/>
        <rFont val="Arial"/>
        <family val="2"/>
      </rPr>
      <t xml:space="preserve"> </t>
    </r>
    <r>
      <rPr>
        <sz val="11"/>
        <color rgb="FF00B050"/>
        <rFont val="Arial"/>
        <family val="2"/>
      </rPr>
      <t>(ft</t>
    </r>
    <r>
      <rPr>
        <vertAlign val="superscript"/>
        <sz val="11"/>
        <color rgb="FF00B050"/>
        <rFont val="Arial"/>
        <family val="2"/>
      </rPr>
      <t>3</t>
    </r>
    <r>
      <rPr>
        <sz val="11"/>
        <color rgb="FF00B050"/>
        <rFont val="Arial"/>
        <family val="2"/>
      </rPr>
      <t>/m)</t>
    </r>
    <r>
      <rPr>
        <sz val="11"/>
        <color theme="1"/>
        <rFont val="Arial"/>
        <family val="2"/>
      </rPr>
      <t xml:space="preserve"> </t>
    </r>
  </si>
  <si>
    <r>
      <t>cubic meters per minute</t>
    </r>
    <r>
      <rPr>
        <sz val="11"/>
        <color rgb="FF00B050"/>
        <rFont val="Arial"/>
        <family val="2"/>
      </rPr>
      <t xml:space="preserve"> (cM</t>
    </r>
    <r>
      <rPr>
        <vertAlign val="superscript"/>
        <sz val="11"/>
        <color rgb="FF00B050"/>
        <rFont val="Arial"/>
        <family val="2"/>
      </rPr>
      <t>3</t>
    </r>
    <r>
      <rPr>
        <sz val="11"/>
        <color rgb="FF00B050"/>
        <rFont val="Arial"/>
        <family val="2"/>
      </rPr>
      <t>/m)</t>
    </r>
  </si>
  <si>
    <r>
      <t xml:space="preserve">newton </t>
    </r>
    <r>
      <rPr>
        <sz val="11"/>
        <color rgb="FF00B050"/>
        <rFont val="Arial"/>
        <family val="2"/>
      </rPr>
      <t>(N)</t>
    </r>
  </si>
  <si>
    <r>
      <t xml:space="preserve">pound force </t>
    </r>
    <r>
      <rPr>
        <sz val="11"/>
        <color rgb="FF00B050"/>
        <rFont val="Arial"/>
        <family val="2"/>
      </rPr>
      <t>(lbf)</t>
    </r>
  </si>
  <si>
    <r>
      <t xml:space="preserve">kilogram force </t>
    </r>
    <r>
      <rPr>
        <sz val="11"/>
        <color rgb="FF00B050"/>
        <rFont val="Arial"/>
        <family val="2"/>
      </rPr>
      <t>(kgf)</t>
    </r>
  </si>
  <si>
    <r>
      <t xml:space="preserve">watt per square meter kelvin </t>
    </r>
    <r>
      <rPr>
        <sz val="11"/>
        <color rgb="FF00B050"/>
        <rFont val="Arial"/>
        <family val="2"/>
      </rPr>
      <t>[W/(m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.K)]</t>
    </r>
  </si>
  <si>
    <r>
      <t xml:space="preserve">thermal conductance, C </t>
    </r>
    <r>
      <rPr>
        <sz val="11"/>
        <color rgb="FF00B050"/>
        <rFont val="Arial"/>
        <family val="2"/>
      </rPr>
      <t>(Btu/h.ft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.F)</t>
    </r>
  </si>
  <si>
    <r>
      <t>watt per square meter kelvin</t>
    </r>
    <r>
      <rPr>
        <sz val="11"/>
        <color rgb="FF00B050"/>
        <rFont val="Arial"/>
        <family val="2"/>
      </rPr>
      <t xml:space="preserve"> [W/(m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.K)]</t>
    </r>
  </si>
  <si>
    <r>
      <t xml:space="preserve">watt per meter kelvin </t>
    </r>
    <r>
      <rPr>
        <sz val="11"/>
        <color rgb="FF00B050"/>
        <rFont val="Arial"/>
        <family val="2"/>
      </rPr>
      <t>[W/(m.K)]</t>
    </r>
  </si>
  <si>
    <r>
      <t xml:space="preserve">thermal conductance, k </t>
    </r>
    <r>
      <rPr>
        <sz val="11"/>
        <color rgb="FF00B050"/>
        <rFont val="Arial"/>
        <family val="2"/>
      </rPr>
      <t>(Btu.in/h.ft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.F)</t>
    </r>
  </si>
  <si>
    <r>
      <t xml:space="preserve">square meter kelvin per watt </t>
    </r>
    <r>
      <rPr>
        <sz val="11"/>
        <color rgb="FF00B050"/>
        <rFont val="Arial"/>
        <family val="2"/>
      </rPr>
      <t>(m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.K/W)</t>
    </r>
  </si>
  <si>
    <r>
      <t xml:space="preserve">thermal resistance, R </t>
    </r>
    <r>
      <rPr>
        <sz val="11"/>
        <color rgb="FF00B050"/>
        <rFont val="Arial"/>
        <family val="2"/>
      </rPr>
      <t>(F.ft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.h/Btu)</t>
    </r>
  </si>
  <si>
    <r>
      <t>watt per square meter kelvin (</t>
    </r>
    <r>
      <rPr>
        <sz val="11"/>
        <color rgb="FF00B050"/>
        <rFont val="Arial"/>
        <family val="2"/>
      </rPr>
      <t>W/m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.K)</t>
    </r>
  </si>
  <si>
    <r>
      <t xml:space="preserve">thermal transmittance, U </t>
    </r>
    <r>
      <rPr>
        <sz val="11"/>
        <color rgb="FF00B050"/>
        <rFont val="Arial"/>
        <family val="2"/>
      </rPr>
      <t>(Btu/h.ft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.F)</t>
    </r>
  </si>
  <si>
    <r>
      <t xml:space="preserve">micrometer </t>
    </r>
    <r>
      <rPr>
        <sz val="11"/>
        <color rgb="FF00B050"/>
        <rFont val="Arial"/>
        <family val="2"/>
      </rPr>
      <t>(um)</t>
    </r>
  </si>
  <si>
    <r>
      <t xml:space="preserve">mil </t>
    </r>
    <r>
      <rPr>
        <sz val="11"/>
        <color rgb="FF00B050"/>
        <rFont val="Arial"/>
        <family val="2"/>
      </rPr>
      <t>(mil)</t>
    </r>
    <r>
      <rPr>
        <sz val="11"/>
        <color theme="1"/>
        <rFont val="Arial"/>
        <family val="2"/>
      </rPr>
      <t xml:space="preserve"> </t>
    </r>
    <r>
      <rPr>
        <sz val="11"/>
        <rFont val="Arial"/>
        <family val="2"/>
      </rPr>
      <t>(Note: one mil = 0.001 inch or 0.0254 millimeter)</t>
    </r>
  </si>
  <si>
    <r>
      <t xml:space="preserve">millimeter </t>
    </r>
    <r>
      <rPr>
        <sz val="11"/>
        <color rgb="FF00B050"/>
        <rFont val="Arial"/>
        <family val="2"/>
      </rPr>
      <t>(mm)</t>
    </r>
  </si>
  <si>
    <r>
      <t xml:space="preserve">inch </t>
    </r>
    <r>
      <rPr>
        <sz val="11"/>
        <color rgb="FF00B050"/>
        <rFont val="Arial"/>
        <family val="2"/>
      </rPr>
      <t xml:space="preserve"> (in)</t>
    </r>
    <r>
      <rPr>
        <sz val="11"/>
        <color theme="1"/>
        <rFont val="Arial"/>
        <family val="2"/>
      </rPr>
      <t xml:space="preserve"> </t>
    </r>
  </si>
  <si>
    <r>
      <t xml:space="preserve">meter </t>
    </r>
    <r>
      <rPr>
        <sz val="11"/>
        <color rgb="FF00B050"/>
        <rFont val="Arial"/>
        <family val="2"/>
      </rPr>
      <t>(m)</t>
    </r>
  </si>
  <si>
    <r>
      <t xml:space="preserve">foot </t>
    </r>
    <r>
      <rPr>
        <sz val="11"/>
        <color rgb="FF00B050"/>
        <rFont val="Arial"/>
        <family val="2"/>
      </rPr>
      <t xml:space="preserve">(ft) </t>
    </r>
  </si>
  <si>
    <r>
      <t xml:space="preserve">gram </t>
    </r>
    <r>
      <rPr>
        <sz val="11"/>
        <color rgb="FF00B050"/>
        <rFont val="Arial"/>
        <family val="2"/>
      </rPr>
      <t>(g)</t>
    </r>
  </si>
  <si>
    <r>
      <t xml:space="preserve">ounce </t>
    </r>
    <r>
      <rPr>
        <sz val="11"/>
        <color rgb="FF00B050"/>
        <rFont val="Arial"/>
        <family val="2"/>
      </rPr>
      <t>(oz)</t>
    </r>
  </si>
  <si>
    <r>
      <t xml:space="preserve">kilogram </t>
    </r>
    <r>
      <rPr>
        <sz val="11"/>
        <color rgb="FF00B050"/>
        <rFont val="Arial"/>
        <family val="2"/>
      </rPr>
      <t>(kg)</t>
    </r>
  </si>
  <si>
    <r>
      <t xml:space="preserve">pound </t>
    </r>
    <r>
      <rPr>
        <sz val="11"/>
        <color rgb="FF00B050"/>
        <rFont val="Arial"/>
        <family val="2"/>
      </rPr>
      <t>(lb)</t>
    </r>
  </si>
  <si>
    <r>
      <t xml:space="preserve">megagram (Note: 1Mg=1000 kg) </t>
    </r>
    <r>
      <rPr>
        <sz val="11"/>
        <color rgb="FF00B050"/>
        <rFont val="Arial"/>
        <family val="2"/>
      </rPr>
      <t>(Mg)</t>
    </r>
  </si>
  <si>
    <r>
      <t xml:space="preserve">ton (short; 2000 lb) </t>
    </r>
    <r>
      <rPr>
        <sz val="11"/>
        <color rgb="FF00B050"/>
        <rFont val="Arial"/>
        <family val="2"/>
      </rPr>
      <t>(T)</t>
    </r>
  </si>
  <si>
    <r>
      <t xml:space="preserve">megagram </t>
    </r>
    <r>
      <rPr>
        <sz val="11"/>
        <color rgb="FF00B050"/>
        <rFont val="Arial"/>
        <family val="2"/>
      </rPr>
      <t>(Mg)</t>
    </r>
    <r>
      <rPr>
        <sz val="11"/>
        <color theme="1"/>
        <rFont val="Arial"/>
        <family val="2"/>
      </rPr>
      <t xml:space="preserve"> (Note: 1Mg=1000 kg)</t>
    </r>
  </si>
  <si>
    <r>
      <t xml:space="preserve">perm inch </t>
    </r>
    <r>
      <rPr>
        <sz val="11"/>
        <color rgb="FF00B050"/>
        <rFont val="Arial"/>
        <family val="2"/>
      </rPr>
      <t>(grain.in/ft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.h.in Hg)</t>
    </r>
  </si>
  <si>
    <r>
      <t xml:space="preserve">nanogram/pascal second meter </t>
    </r>
    <r>
      <rPr>
        <sz val="11"/>
        <color rgb="FF00B050"/>
        <rFont val="Arial"/>
        <family val="2"/>
      </rPr>
      <t>[ng/(Pa.s.m)]</t>
    </r>
  </si>
  <si>
    <r>
      <t xml:space="preserve">nanogram/pascal second </t>
    </r>
    <r>
      <rPr>
        <u/>
        <sz val="11"/>
        <color theme="1"/>
        <rFont val="Arial"/>
        <family val="2"/>
      </rPr>
      <t>square</t>
    </r>
    <r>
      <rPr>
        <sz val="11"/>
        <color theme="1"/>
        <rFont val="Arial"/>
        <family val="2"/>
      </rPr>
      <t xml:space="preserve"> meter </t>
    </r>
    <r>
      <rPr>
        <sz val="11"/>
        <color rgb="FF00B050"/>
        <rFont val="Arial"/>
        <family val="2"/>
      </rPr>
      <t>(ng/(Pa.s.m2)</t>
    </r>
  </si>
  <si>
    <r>
      <t xml:space="preserve">perm </t>
    </r>
    <r>
      <rPr>
        <sz val="11"/>
        <color rgb="FF00B050"/>
        <rFont val="Arial"/>
        <family val="2"/>
      </rPr>
      <t>(grain/ft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.h.in Hg)</t>
    </r>
  </si>
  <si>
    <r>
      <t xml:space="preserve">nanogram/pascal second </t>
    </r>
    <r>
      <rPr>
        <u/>
        <sz val="11"/>
        <color theme="1"/>
        <rFont val="Arial"/>
        <family val="2"/>
      </rPr>
      <t>square</t>
    </r>
    <r>
      <rPr>
        <sz val="11"/>
        <color theme="1"/>
        <rFont val="Arial"/>
        <family val="2"/>
      </rPr>
      <t xml:space="preserve"> meter </t>
    </r>
    <r>
      <rPr>
        <sz val="11"/>
        <color rgb="FF00B050"/>
        <rFont val="Arial"/>
        <family val="2"/>
      </rPr>
      <t>[ng/(Pa.s.m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)]</t>
    </r>
  </si>
  <si>
    <r>
      <t xml:space="preserve">kilopascal </t>
    </r>
    <r>
      <rPr>
        <sz val="11"/>
        <color rgb="FF00B050"/>
        <rFont val="Arial"/>
        <family val="2"/>
      </rPr>
      <t>(kPa)</t>
    </r>
  </si>
  <si>
    <r>
      <t xml:space="preserve">pounds per square inch </t>
    </r>
    <r>
      <rPr>
        <sz val="11"/>
        <color rgb="FF00B050"/>
        <rFont val="Arial"/>
        <family val="2"/>
      </rPr>
      <t>(psi)</t>
    </r>
  </si>
  <si>
    <r>
      <t xml:space="preserve">pounds per square foot </t>
    </r>
    <r>
      <rPr>
        <sz val="11"/>
        <color rgb="FF00B050"/>
        <rFont val="Arial"/>
        <family val="2"/>
      </rPr>
      <t>(psf)</t>
    </r>
  </si>
  <si>
    <r>
      <t xml:space="preserve">inch mercury </t>
    </r>
    <r>
      <rPr>
        <sz val="11"/>
        <color rgb="FF00B050"/>
        <rFont val="Arial"/>
        <family val="2"/>
      </rPr>
      <t>(in Hg)</t>
    </r>
  </si>
  <si>
    <r>
      <t xml:space="preserve">watt </t>
    </r>
    <r>
      <rPr>
        <sz val="11"/>
        <color rgb="FF00B050"/>
        <rFont val="Arial"/>
        <family val="2"/>
      </rPr>
      <t>(W)</t>
    </r>
  </si>
  <si>
    <r>
      <t xml:space="preserve">horsepower </t>
    </r>
    <r>
      <rPr>
        <sz val="11"/>
        <color rgb="FF00B050"/>
        <rFont val="Arial"/>
        <family val="2"/>
      </rPr>
      <t>(hp)</t>
    </r>
  </si>
  <si>
    <r>
      <t xml:space="preserve">kilowatt </t>
    </r>
    <r>
      <rPr>
        <sz val="11"/>
        <color rgb="FF00B050"/>
        <rFont val="Arial"/>
        <family val="2"/>
      </rPr>
      <t>(kW)</t>
    </r>
  </si>
  <si>
    <r>
      <t xml:space="preserve">ton (i.e., 12,000 Btu) </t>
    </r>
    <r>
      <rPr>
        <sz val="11"/>
        <color rgb="FF00B050"/>
        <rFont val="Arial"/>
        <family val="2"/>
      </rPr>
      <t>(T)</t>
    </r>
  </si>
  <si>
    <r>
      <t xml:space="preserve">Ton (i.e., 12,000 Btu) </t>
    </r>
    <r>
      <rPr>
        <sz val="11"/>
        <color rgb="FF00B050"/>
        <rFont val="Arial"/>
        <family val="2"/>
      </rPr>
      <t>(T)</t>
    </r>
  </si>
  <si>
    <r>
      <t xml:space="preserve">degree Celsius </t>
    </r>
    <r>
      <rPr>
        <sz val="11"/>
        <color rgb="FF00B050"/>
        <rFont val="Arial"/>
        <family val="2"/>
      </rPr>
      <t>(C)</t>
    </r>
  </si>
  <si>
    <r>
      <t xml:space="preserve">degree Fahrenheit </t>
    </r>
    <r>
      <rPr>
        <sz val="11"/>
        <color rgb="FF00B050"/>
        <rFont val="Arial"/>
        <family val="2"/>
      </rPr>
      <t>(F)</t>
    </r>
  </si>
  <si>
    <r>
      <t xml:space="preserve">meters per second </t>
    </r>
    <r>
      <rPr>
        <sz val="11"/>
        <color rgb="FF00B050"/>
        <rFont val="Arial"/>
        <family val="2"/>
      </rPr>
      <t>(m/s)</t>
    </r>
  </si>
  <si>
    <r>
      <t xml:space="preserve">foot per minute </t>
    </r>
    <r>
      <rPr>
        <sz val="11"/>
        <color rgb="FF00B050"/>
        <rFont val="Arial"/>
        <family val="2"/>
      </rPr>
      <t>(ft/min) or (fpm)</t>
    </r>
  </si>
  <si>
    <r>
      <t xml:space="preserve">mile per hour </t>
    </r>
    <r>
      <rPr>
        <sz val="11"/>
        <color rgb="FF00B050"/>
        <rFont val="Arial"/>
        <family val="2"/>
      </rPr>
      <t>(mph)</t>
    </r>
  </si>
  <si>
    <r>
      <t xml:space="preserve">kilometers per hour </t>
    </r>
    <r>
      <rPr>
        <sz val="11"/>
        <color rgb="FF00B050"/>
        <rFont val="Arial"/>
        <family val="2"/>
      </rPr>
      <t>(km/h)</t>
    </r>
  </si>
  <si>
    <r>
      <t xml:space="preserve">liter </t>
    </r>
    <r>
      <rPr>
        <sz val="11"/>
        <color rgb="FF00B050"/>
        <rFont val="Arial"/>
        <family val="2"/>
      </rPr>
      <t>(l)</t>
    </r>
  </si>
  <si>
    <r>
      <t xml:space="preserve">U.S. gallon </t>
    </r>
    <r>
      <rPr>
        <sz val="11"/>
        <color rgb="FF00B050"/>
        <rFont val="Arial"/>
        <family val="2"/>
      </rPr>
      <t>(gal. U.S)</t>
    </r>
  </si>
  <si>
    <r>
      <t xml:space="preserve">U. K. gallon </t>
    </r>
    <r>
      <rPr>
        <sz val="11"/>
        <color rgb="FF00B050"/>
        <rFont val="Arial"/>
        <family val="2"/>
      </rPr>
      <t>(gal. U.K)</t>
    </r>
  </si>
  <si>
    <r>
      <t xml:space="preserve">cubic meter </t>
    </r>
    <r>
      <rPr>
        <sz val="11"/>
        <color rgb="FF00B050"/>
        <rFont val="Arial"/>
        <family val="2"/>
      </rPr>
      <t>(m</t>
    </r>
    <r>
      <rPr>
        <vertAlign val="superscript"/>
        <sz val="11"/>
        <color rgb="FF00B050"/>
        <rFont val="Arial"/>
        <family val="2"/>
      </rPr>
      <t>3</t>
    </r>
    <r>
      <rPr>
        <sz val="11"/>
        <color rgb="FF00B050"/>
        <rFont val="Arial"/>
        <family val="2"/>
      </rPr>
      <t>)</t>
    </r>
  </si>
  <si>
    <r>
      <t xml:space="preserve">cubic foot </t>
    </r>
    <r>
      <rPr>
        <sz val="11"/>
        <color rgb="FF00B050"/>
        <rFont val="Arial"/>
        <family val="2"/>
      </rPr>
      <t>(ft</t>
    </r>
    <r>
      <rPr>
        <vertAlign val="superscript"/>
        <sz val="11"/>
        <color rgb="FF00B050"/>
        <rFont val="Arial"/>
        <family val="2"/>
      </rPr>
      <t>3</t>
    </r>
    <r>
      <rPr>
        <sz val="11"/>
        <color rgb="FF00B050"/>
        <rFont val="Arial"/>
        <family val="2"/>
      </rPr>
      <t>)</t>
    </r>
  </si>
  <si>
    <r>
      <t xml:space="preserve">cubic yard </t>
    </r>
    <r>
      <rPr>
        <sz val="11"/>
        <color rgb="FF00B050"/>
        <rFont val="Arial"/>
        <family val="2"/>
      </rPr>
      <t>(yd</t>
    </r>
    <r>
      <rPr>
        <vertAlign val="superscript"/>
        <sz val="11"/>
        <color rgb="FF00B050"/>
        <rFont val="Arial"/>
        <family val="2"/>
      </rPr>
      <t>3</t>
    </r>
    <r>
      <rPr>
        <sz val="11"/>
        <color rgb="FF00B050"/>
        <rFont val="Arial"/>
        <family val="2"/>
      </rPr>
      <t>)</t>
    </r>
  </si>
  <si>
    <t>S.I.*</t>
  </si>
  <si>
    <t> (abbreviated SI from the French language name Système International d'Unités)</t>
  </si>
  <si>
    <t>S.I. Units</t>
  </si>
  <si>
    <t>DENSITY</t>
  </si>
  <si>
    <t>S. I.* Units to U.S. &amp; U.S. Units to S.I. Units</t>
  </si>
  <si>
    <t>Enter S.I. Units Below</t>
  </si>
  <si>
    <t>Enter U.S. Units Below</t>
  </si>
  <si>
    <t>U.S. Units</t>
  </si>
  <si>
    <t>X</t>
  </si>
  <si>
    <t>FORCE</t>
  </si>
  <si>
    <t>HEAT MIGRATION</t>
  </si>
  <si>
    <t>DIMENSIONS</t>
  </si>
  <si>
    <t>MASS</t>
  </si>
  <si>
    <t>PERMEABILITY 
(at 23C° / 73.4F°)</t>
  </si>
  <si>
    <t>PERMEANCE
(at 23C° / 73.4F°)</t>
  </si>
  <si>
    <t>PRESSURE/WEIGHT</t>
  </si>
  <si>
    <t>POWER</t>
  </si>
  <si>
    <t>REFRIGERATION</t>
  </si>
  <si>
    <t>TEMPERATURE</t>
  </si>
  <si>
    <t>VELOCITY</t>
  </si>
  <si>
    <t>VOLUME</t>
  </si>
  <si>
    <t>DIVIDE BY</t>
  </si>
  <si>
    <t>MULTIPLY BY</t>
  </si>
  <si>
    <t>ENERGY 
(ELECTRICAL)</t>
  </si>
  <si>
    <t>ENERGY 
(HEAT)</t>
  </si>
  <si>
    <t>ENERGY 
(HEAT.TIME)</t>
  </si>
  <si>
    <t>https://online.unitconverterpro.com/conversion-tables/conver-group/heat-flux-density.php?unit=o&amp;val=7560</t>
  </si>
  <si>
    <r>
      <t>Kilowatt hours / meter</t>
    </r>
    <r>
      <rPr>
        <vertAlign val="superscript"/>
        <sz val="11"/>
        <color theme="1"/>
        <rFont val="Arial"/>
        <family val="2"/>
      </rPr>
      <t xml:space="preserve">2  </t>
    </r>
    <r>
      <rPr>
        <sz val="11"/>
        <color theme="1"/>
        <rFont val="Arial"/>
        <family val="2"/>
      </rPr>
      <t>(kWh/m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</si>
  <si>
    <t>IRRADIANCE</t>
  </si>
  <si>
    <t>Enter units below</t>
  </si>
  <si>
    <r>
      <t>Megajoules/meter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(MJ/m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</si>
  <si>
    <t xml:space="preserve">
LIQUID/AREA </t>
  </si>
  <si>
    <t>AREA/LIQUID</t>
  </si>
  <si>
    <t>AREA</t>
  </si>
  <si>
    <t xml:space="preserve">WATER FLOW </t>
  </si>
  <si>
    <r>
      <t>kilowatt-hour</t>
    </r>
    <r>
      <rPr>
        <sz val="11"/>
        <color rgb="FF00B050"/>
        <rFont val="Arial"/>
        <family val="2"/>
      </rPr>
      <t xml:space="preserve"> (kW-h) (kWh) (kW h)</t>
    </r>
  </si>
  <si>
    <t>NRCA wrong</t>
  </si>
  <si>
    <r>
      <t>kilojoule</t>
    </r>
    <r>
      <rPr>
        <sz val="11"/>
        <color rgb="FF00B050"/>
        <rFont val="Arial"/>
        <family val="2"/>
      </rPr>
      <t xml:space="preserve"> (kJ)</t>
    </r>
  </si>
  <si>
    <t>Correct</t>
  </si>
  <si>
    <r>
      <t xml:space="preserve">watt seconds </t>
    </r>
    <r>
      <rPr>
        <sz val="11"/>
        <color rgb="FF33CC33"/>
        <rFont val="Arial"/>
        <family val="2"/>
      </rPr>
      <t xml:space="preserve">(Ws) </t>
    </r>
  </si>
  <si>
    <r>
      <t xml:space="preserve">joules/second </t>
    </r>
    <r>
      <rPr>
        <sz val="11"/>
        <color rgb="FF33CC33"/>
        <rFont val="Arial"/>
        <family val="2"/>
      </rPr>
      <t xml:space="preserve">(J/s) </t>
    </r>
    <r>
      <rPr>
        <sz val="11"/>
        <rFont val="Arial"/>
        <family val="2"/>
      </rPr>
      <t>or joules</t>
    </r>
    <r>
      <rPr>
        <sz val="11"/>
        <color rgb="FF33CC33"/>
        <rFont val="Arial"/>
        <family val="2"/>
      </rPr>
      <t xml:space="preserve"> (J)</t>
    </r>
  </si>
  <si>
    <t>U.S. Gallon per square feet</t>
  </si>
  <si>
    <r>
      <t xml:space="preserve">joule </t>
    </r>
    <r>
      <rPr>
        <sz val="11"/>
        <color rgb="FF00B050"/>
        <rFont val="Arial"/>
        <family val="2"/>
      </rPr>
      <t>(j)</t>
    </r>
  </si>
  <si>
    <r>
      <t>foot-pound force</t>
    </r>
    <r>
      <rPr>
        <sz val="11"/>
        <color rgb="FF00B050"/>
        <rFont val="Arial"/>
        <family val="2"/>
      </rPr>
      <t>(kgf)</t>
    </r>
  </si>
  <si>
    <r>
      <t>Kilojoule/meter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(kJ/m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</si>
  <si>
    <t>ENERGY
(SOLAR IRRADIANCE)</t>
  </si>
  <si>
    <r>
      <t>Joule / meter</t>
    </r>
    <r>
      <rPr>
        <vertAlign val="superscript"/>
        <sz val="11"/>
        <color theme="1"/>
        <rFont val="Arial"/>
        <family val="2"/>
      </rPr>
      <t xml:space="preserve">2  </t>
    </r>
    <r>
      <rPr>
        <sz val="11"/>
        <color rgb="FF00B050"/>
        <rFont val="Arial"/>
        <family val="2"/>
      </rPr>
      <t>(J/m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)</t>
    </r>
  </si>
  <si>
    <r>
      <t>Langley 
[1 thermochemical calorie per square centimeter</t>
    </r>
    <r>
      <rPr>
        <vertAlign val="superscript"/>
        <sz val="11"/>
        <color theme="1"/>
        <rFont val="Arial"/>
        <family val="2"/>
      </rPr>
      <t xml:space="preserve">2 </t>
    </r>
    <r>
      <rPr>
        <sz val="11"/>
        <color rgb="FF00B050"/>
        <rFont val="Arial"/>
        <family val="2"/>
      </rPr>
      <t xml:space="preserve">(Ly) </t>
    </r>
    <r>
      <rPr>
        <sz val="11"/>
        <color theme="1"/>
        <rFont val="Arial"/>
        <family val="2"/>
      </rPr>
      <t>]</t>
    </r>
  </si>
  <si>
    <r>
      <t xml:space="preserve">Watt-hour per square metre </t>
    </r>
    <r>
      <rPr>
        <sz val="11"/>
        <color rgb="FF00B050"/>
        <rFont val="Arial"/>
        <family val="2"/>
      </rPr>
      <t>(Wh/m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)</t>
    </r>
  </si>
  <si>
    <t>The rate at which the solar energy falls onto a surface. It is the density of radiation incident on a given surface usually expressed in watts per square centimeter or square meter. See www.solarelectricityhandbook.com/solar-irradiance.html for solar irradiance figures.</t>
  </si>
  <si>
    <r>
      <t xml:space="preserve">Kilonewton </t>
    </r>
    <r>
      <rPr>
        <sz val="11"/>
        <color rgb="FF00B050"/>
        <rFont val="Arial"/>
        <family val="2"/>
      </rPr>
      <t>(kN)</t>
    </r>
  </si>
  <si>
    <r>
      <t xml:space="preserve">Weight kilogram per square meter </t>
    </r>
    <r>
      <rPr>
        <sz val="11"/>
        <color rgb="FF00B050"/>
        <rFont val="Arial"/>
        <family val="2"/>
      </rPr>
      <t>(kg/m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)</t>
    </r>
  </si>
  <si>
    <r>
      <t xml:space="preserve">Weight pounds per square foot </t>
    </r>
    <r>
      <rPr>
        <sz val="11"/>
        <color rgb="FF00B050"/>
        <rFont val="Arial"/>
        <family val="2"/>
      </rPr>
      <t>(lb/ft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)</t>
    </r>
  </si>
  <si>
    <r>
      <t xml:space="preserve">WEIGHTS
</t>
    </r>
    <r>
      <rPr>
        <sz val="11"/>
        <color theme="1"/>
        <rFont val="Arial"/>
        <family val="2"/>
      </rPr>
      <t>(e.g. membranes/boards)</t>
    </r>
  </si>
  <si>
    <r>
      <t>foot-pound force</t>
    </r>
    <r>
      <rPr>
        <sz val="11"/>
        <color rgb="FF00B050"/>
        <rFont val="Arial"/>
        <family val="2"/>
      </rPr>
      <t>(f-lb)</t>
    </r>
  </si>
  <si>
    <t>FORCE/IMPACT
(Dynamic puncture resistance, Tearing Strength)</t>
  </si>
  <si>
    <t>Field/Factory Seam Strength</t>
  </si>
  <si>
    <t>Breaking Strength/Puncture Resistance</t>
  </si>
  <si>
    <r>
      <t xml:space="preserve">nanogram/pascal/second/meter </t>
    </r>
    <r>
      <rPr>
        <sz val="11"/>
        <color rgb="FF00B050"/>
        <rFont val="Arial"/>
        <family val="2"/>
      </rPr>
      <t>(ng/(Pa.s.m)</t>
    </r>
  </si>
  <si>
    <r>
      <t xml:space="preserve">pounds per roofing square  </t>
    </r>
    <r>
      <rPr>
        <sz val="11"/>
        <color rgb="FF00B050"/>
        <rFont val="Arial"/>
        <family val="2"/>
      </rPr>
      <t>(lbs / 100 ft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)</t>
    </r>
  </si>
  <si>
    <r>
      <t xml:space="preserve">ENERGY
(SOLAR IRRADIANCE)
</t>
    </r>
    <r>
      <rPr>
        <sz val="11"/>
        <color theme="1"/>
        <rFont val="Arial"/>
        <family val="2"/>
      </rPr>
      <t>Units used for white roof reflectivity</t>
    </r>
  </si>
  <si>
    <r>
      <t xml:space="preserve">FORCE
</t>
    </r>
    <r>
      <rPr>
        <sz val="11"/>
        <color theme="1"/>
        <rFont val="Arial"/>
        <family val="2"/>
      </rPr>
      <t>(Field / Factory Seam Strength) (Breaking Strength / Puncture Resistance)</t>
    </r>
  </si>
  <si>
    <t>U.S. Gallon per square foot</t>
  </si>
  <si>
    <t>(kW-h) (kWh) (kW h)</t>
  </si>
  <si>
    <t xml:space="preserve">U.S. Gallon per/roofing square (100 sf) </t>
  </si>
  <si>
    <t xml:space="preserve">pound per square foot </t>
  </si>
  <si>
    <t xml:space="preserve">pounds per roofing square  </t>
  </si>
  <si>
    <t xml:space="preserve">liters per square meter </t>
  </si>
  <si>
    <t xml:space="preserve">kilogram per square meter </t>
  </si>
  <si>
    <t xml:space="preserve">square foot per U. S. Gallon </t>
  </si>
  <si>
    <t xml:space="preserve">square meter per liter </t>
  </si>
  <si>
    <t xml:space="preserve">pound-force per square foot </t>
  </si>
  <si>
    <t xml:space="preserve">pound force </t>
  </si>
  <si>
    <t xml:space="preserve">Kilonewton per squre meter </t>
  </si>
  <si>
    <t xml:space="preserve">Kilonewton </t>
  </si>
  <si>
    <r>
      <t>Kilowatt hours / meter</t>
    </r>
    <r>
      <rPr>
        <vertAlign val="superscript"/>
        <sz val="11"/>
        <color theme="1"/>
        <rFont val="Arial"/>
        <family val="2"/>
      </rPr>
      <t xml:space="preserve">2  </t>
    </r>
  </si>
  <si>
    <r>
      <t>Kilowatt hours / meter</t>
    </r>
    <r>
      <rPr>
        <vertAlign val="superscript"/>
        <sz val="11"/>
        <color theme="1"/>
        <rFont val="Arial"/>
        <family val="2"/>
      </rPr>
      <t xml:space="preserve">2 </t>
    </r>
  </si>
  <si>
    <r>
      <t>Megajoules/meter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</t>
    </r>
  </si>
  <si>
    <r>
      <t>Kilojoule/meter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 </t>
    </r>
  </si>
  <si>
    <r>
      <t>kilowatt-hour</t>
    </r>
    <r>
      <rPr>
        <sz val="11"/>
        <color rgb="FF00B050"/>
        <rFont val="Arial"/>
        <family val="2"/>
      </rPr>
      <t xml:space="preserve"> </t>
    </r>
  </si>
  <si>
    <t xml:space="preserve">megajoule </t>
  </si>
  <si>
    <t>kilojoule</t>
  </si>
  <si>
    <t xml:space="preserve">British thermal unit </t>
  </si>
  <si>
    <r>
      <t>therm</t>
    </r>
    <r>
      <rPr>
        <sz val="11"/>
        <color rgb="FF00B050"/>
        <rFont val="Arial"/>
        <family val="2"/>
      </rPr>
      <t xml:space="preserve"> </t>
    </r>
  </si>
  <si>
    <t xml:space="preserve">kilojoule </t>
  </si>
  <si>
    <t>joules</t>
  </si>
  <si>
    <t>megajoule</t>
  </si>
  <si>
    <t xml:space="preserve">kilogram force </t>
  </si>
  <si>
    <t>foot-pound force</t>
  </si>
  <si>
    <t xml:space="preserve">newton </t>
  </si>
  <si>
    <t>joule</t>
  </si>
  <si>
    <t xml:space="preserve">thermal transmittance, U </t>
  </si>
  <si>
    <t xml:space="preserve">thermal conductance, C </t>
  </si>
  <si>
    <t xml:space="preserve">thermal conductance, k </t>
  </si>
  <si>
    <t>watt per square meter kelvin</t>
  </si>
  <si>
    <t xml:space="preserve">watt per meter kelvin </t>
  </si>
  <si>
    <t xml:space="preserve">perm inch </t>
  </si>
  <si>
    <t xml:space="preserve">Weight pounds per square foot </t>
  </si>
  <si>
    <t>Weight kilogram per square meter</t>
  </si>
  <si>
    <t>U.S. Gallon per roofing square 
(100 square feet)</t>
  </si>
  <si>
    <t xml:space="preserve">pounds per square  </t>
  </si>
  <si>
    <t>square meter per liter</t>
  </si>
  <si>
    <r>
      <t>kilojoule</t>
    </r>
    <r>
      <rPr>
        <sz val="11"/>
        <color rgb="FF00B050"/>
        <rFont val="Arial"/>
        <family val="2"/>
      </rPr>
      <t xml:space="preserve"> </t>
    </r>
  </si>
  <si>
    <t>kilowatt-hour</t>
  </si>
  <si>
    <t xml:space="preserve">joules </t>
  </si>
  <si>
    <t xml:space="preserve">joule </t>
  </si>
  <si>
    <t xml:space="preserve">watt per square meter kelvin </t>
  </si>
  <si>
    <t xml:space="preserve">nanogram/pascal/second/meter </t>
  </si>
  <si>
    <t xml:space="preserve">Weight kilogram per square meter </t>
  </si>
  <si>
    <r>
      <t>W/(m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.K)</t>
    </r>
  </si>
  <si>
    <t>W/(m.K)</t>
  </si>
  <si>
    <r>
      <t>m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.K/W</t>
    </r>
  </si>
  <si>
    <r>
      <t>F.ft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.h/Btu</t>
    </r>
  </si>
  <si>
    <r>
      <t>Btu/h.ft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.F</t>
    </r>
  </si>
  <si>
    <r>
      <t>Btu.in/h.ft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.F</t>
    </r>
  </si>
  <si>
    <r>
      <t>W/m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.K</t>
    </r>
  </si>
  <si>
    <r>
      <t>nanogram/pascal/second/meter</t>
    </r>
    <r>
      <rPr>
        <vertAlign val="superscript"/>
        <sz val="11"/>
        <color theme="1"/>
        <rFont val="Arial"/>
        <family val="2"/>
      </rPr>
      <t>2</t>
    </r>
  </si>
  <si>
    <t>Multiply</t>
  </si>
  <si>
    <r>
      <t>l/m</t>
    </r>
    <r>
      <rPr>
        <vertAlign val="superscript"/>
        <sz val="11"/>
        <color rgb="FF00B050"/>
        <rFont val="Arial"/>
        <family val="2"/>
      </rPr>
      <t>2</t>
    </r>
  </si>
  <si>
    <r>
      <t>kg/m</t>
    </r>
    <r>
      <rPr>
        <vertAlign val="superscript"/>
        <sz val="11"/>
        <color rgb="FF00B050"/>
        <rFont val="Arial"/>
        <family val="2"/>
      </rPr>
      <t>2</t>
    </r>
  </si>
  <si>
    <t>Gallons/roofing square</t>
  </si>
  <si>
    <r>
      <t>m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/l</t>
    </r>
  </si>
  <si>
    <r>
      <t>ft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 xml:space="preserve"> / gal</t>
    </r>
  </si>
  <si>
    <t>kN</t>
  </si>
  <si>
    <r>
      <t>kN/m</t>
    </r>
    <r>
      <rPr>
        <vertAlign val="superscript"/>
        <sz val="11"/>
        <color rgb="FF00B050"/>
        <rFont val="Arial"/>
        <family val="2"/>
      </rPr>
      <t>2</t>
    </r>
  </si>
  <si>
    <t>lbf</t>
  </si>
  <si>
    <r>
      <t>kJ/m</t>
    </r>
    <r>
      <rPr>
        <vertAlign val="superscript"/>
        <sz val="11"/>
        <color rgb="FF00B050"/>
        <rFont val="Arial"/>
        <family val="2"/>
      </rPr>
      <t>2</t>
    </r>
  </si>
  <si>
    <r>
      <t>MJ/m</t>
    </r>
    <r>
      <rPr>
        <vertAlign val="superscript"/>
        <sz val="11"/>
        <color rgb="FF00B050"/>
        <rFont val="Arial"/>
        <family val="2"/>
      </rPr>
      <t>2</t>
    </r>
  </si>
  <si>
    <r>
      <t>kWh/m</t>
    </r>
    <r>
      <rPr>
        <vertAlign val="superscript"/>
        <sz val="11"/>
        <color rgb="FF00B050"/>
        <rFont val="Arial"/>
        <family val="2"/>
      </rPr>
      <t>2</t>
    </r>
  </si>
  <si>
    <t>MJ</t>
  </si>
  <si>
    <t>kJ</t>
  </si>
  <si>
    <t>Btu</t>
  </si>
  <si>
    <t>therm</t>
  </si>
  <si>
    <t>j</t>
  </si>
  <si>
    <t>N</t>
  </si>
  <si>
    <t>kgf</t>
  </si>
  <si>
    <t>ng/(Pa.s.m)</t>
  </si>
  <si>
    <r>
      <t>grain.in/ft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.h.in Hg</t>
    </r>
  </si>
  <si>
    <r>
      <t>ng/(Pa.s.m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)</t>
    </r>
  </si>
  <si>
    <r>
      <t>grain/ft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.h.in Hg</t>
    </r>
  </si>
  <si>
    <r>
      <t>lb/ft</t>
    </r>
    <r>
      <rPr>
        <vertAlign val="superscript"/>
        <sz val="11"/>
        <color rgb="FF00B050"/>
        <rFont val="Arial"/>
        <family val="2"/>
      </rPr>
      <t>2</t>
    </r>
  </si>
  <si>
    <t>S. I. (Système International d'Unités) to U.S.   &amp;   U.S. to S.I. Units</t>
  </si>
  <si>
    <t xml:space="preserve">nanogram/pascal second square meter </t>
  </si>
  <si>
    <r>
      <t xml:space="preserve">Imperial Gallon per </t>
    </r>
    <r>
      <rPr>
        <sz val="11"/>
        <color rgb="FF00B050"/>
        <rFont val="Arial"/>
        <family val="2"/>
      </rPr>
      <t>(roofing square)</t>
    </r>
    <r>
      <rPr>
        <sz val="11"/>
        <rFont val="Arial"/>
        <family val="2"/>
      </rPr>
      <t xml:space="preserve"> (100 square feet)</t>
    </r>
  </si>
  <si>
    <r>
      <t>therm</t>
    </r>
    <r>
      <rPr>
        <sz val="11"/>
        <color rgb="FF00B050"/>
        <rFont val="Arial"/>
        <family val="2"/>
      </rPr>
      <t xml:space="preserve"> </t>
    </r>
    <r>
      <rPr>
        <sz val="11"/>
        <color theme="1"/>
        <rFont val="Arial"/>
        <family val="2"/>
      </rPr>
      <t>(U.S.)</t>
    </r>
  </si>
  <si>
    <t>ft-lbf</t>
  </si>
  <si>
    <t>Liters/second/square meters at 75 Pa</t>
  </si>
  <si>
    <r>
      <t>cfm/ft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 xml:space="preserve"> at 0.3 w.g.</t>
    </r>
  </si>
  <si>
    <r>
      <t>L/s.m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 xml:space="preserve"> at 75Pa</t>
    </r>
  </si>
  <si>
    <t>AIR PERMEANCE
(air barrier's air permeance)</t>
  </si>
  <si>
    <t>PERMEANCE
(vapor barrier's permeance)
(at 23C° / 73.4F°)</t>
  </si>
  <si>
    <t>Cubic feet per mintue / square foot at 0.3 inch w.g.</t>
  </si>
  <si>
    <t>metric perm (not an SI unit)</t>
  </si>
  <si>
    <t>metric perm</t>
  </si>
  <si>
    <t>US perm</t>
  </si>
  <si>
    <t xml:space="preserve">nanogram/pascal/second/square meter </t>
  </si>
  <si>
    <t xml:space="preserve">The US perm is defined as 1 grain of water vapor per hour, per square foot, per inch of mercury.
The metric perm (not an SI unit) is defined as 1 gram of water vapor per day, per square meter, per millimeter of mercury. </t>
  </si>
  <si>
    <r>
      <t>Gallons/ft</t>
    </r>
    <r>
      <rPr>
        <vertAlign val="superscript"/>
        <sz val="11"/>
        <color rgb="FF00B050"/>
        <rFont val="Arial"/>
        <family val="2"/>
      </rPr>
      <t>2</t>
    </r>
  </si>
  <si>
    <r>
      <t>lbs/ft</t>
    </r>
    <r>
      <rPr>
        <vertAlign val="superscript"/>
        <sz val="11"/>
        <color rgb="FF00B050"/>
        <rFont val="Arial"/>
        <family val="2"/>
      </rPr>
      <t>2</t>
    </r>
  </si>
  <si>
    <r>
      <t>lbs/100 ft</t>
    </r>
    <r>
      <rPr>
        <vertAlign val="superscript"/>
        <sz val="11"/>
        <color rgb="FF00B050"/>
        <rFont val="Arial"/>
        <family val="2"/>
      </rPr>
      <t>2</t>
    </r>
  </si>
  <si>
    <t>lbf/ft</t>
  </si>
  <si>
    <r>
      <t xml:space="preserve">SPREAD RATE
AREA/LIQUIDS
</t>
    </r>
    <r>
      <rPr>
        <sz val="11"/>
        <color theme="1"/>
        <rFont val="Arial"/>
        <family val="2"/>
      </rPr>
      <t>(primers and liquid, e.g., adhesives application)</t>
    </r>
  </si>
  <si>
    <t>PERMEABILITY 
(vapor barrier's permeablity) 
(at 23C° / 73.4F°)</t>
  </si>
  <si>
    <r>
      <t xml:space="preserve">SPREAD RATE
LIQUIDS/AREA
</t>
    </r>
    <r>
      <rPr>
        <sz val="11"/>
        <color theme="1"/>
        <rFont val="Arial"/>
        <family val="2"/>
      </rPr>
      <t>(primers and liquid, e.g. adhesives application)</t>
    </r>
  </si>
  <si>
    <t>Should be 0.176228</t>
  </si>
  <si>
    <t>square meter kelvin per watt, (RSI) Europe/Asia</t>
  </si>
  <si>
    <t>thermal resistance, (R-Value) USA</t>
  </si>
  <si>
    <r>
      <t>ng/m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.s.Pa.</t>
    </r>
  </si>
  <si>
    <r>
      <t>nanogram/m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/second/Pascal </t>
    </r>
  </si>
  <si>
    <r>
      <t>grain/ft</t>
    </r>
    <r>
      <rPr>
        <vertAlign val="superscript"/>
        <sz val="11"/>
        <color rgb="FF00B050"/>
        <rFont val="Arial"/>
        <family val="2"/>
      </rPr>
      <t>2</t>
    </r>
    <r>
      <rPr>
        <sz val="11"/>
        <color rgb="FF00B050"/>
        <rFont val="Arial"/>
        <family val="2"/>
      </rPr>
      <t>.h.1 in. Hg</t>
    </r>
  </si>
  <si>
    <t>Perm (US)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</si>
</sst>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000"/>
    <numFmt numFmtId="165" formatCode="0.0"/>
    <numFmt numFmtId="166" formatCode="0.000"/>
    <numFmt numFmtId="167" formatCode="#,##0.000"/>
    <numFmt numFmtId="168" formatCode="#,##0.0000"/>
    <numFmt numFmtId="169" formatCode="0.0000000"/>
    <numFmt numFmtId="170" formatCode="0.00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vertAlign val="superscript"/>
      <sz val="11"/>
      <color rgb="FF00B050"/>
      <name val="Arial"/>
      <family val="2"/>
    </font>
    <font>
      <sz val="11"/>
      <color rgb="FF0070C0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u/>
      <sz val="11"/>
      <color theme="1"/>
      <name val="Arial"/>
      <family val="2"/>
    </font>
    <font>
      <sz val="12"/>
      <color rgb="FF52525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70C0"/>
      <name val="Arial"/>
      <family val="2"/>
    </font>
    <font>
      <vertAlign val="superscript"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33CC33"/>
      <name val="Arial"/>
      <family val="2"/>
    </font>
    <font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gray0625"/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gradientFill degree="270">
        <stop position="0">
          <color theme="0"/>
        </stop>
        <stop position="1">
          <color theme="4" tint="0.80001220740379042"/>
        </stop>
      </gradientFill>
    </fill>
    <fill>
      <gradientFill type="path" left="0.5" right="0.5" top="0.5" bottom="0.5">
        <stop position="0">
          <color rgb="FFFFFF00"/>
        </stop>
        <stop position="1">
          <color theme="4" tint="0.80001220740379042"/>
        </stop>
      </gradient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auto="1"/>
      </patternFill>
    </fill>
    <fill>
      <patternFill patternType="solid">
        <fgColor indexed="65"/>
        <bgColor indexed="64"/>
      </patternFill>
    </fill>
    <fill>
      <patternFill patternType="solid">
        <fgColor rgb="FF99FF33"/>
        <bgColor indexed="64"/>
      </patternFill>
    </fill>
  </fills>
  <borders count="6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double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hair">
        <color auto="1"/>
      </left>
      <right/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306">
    <xf numFmtId="0" fontId="0" fillId="0" borderId="0" xfId="0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2" fillId="0" borderId="33" xfId="0" applyFont="1" applyBorder="1" applyAlignment="1">
      <alignment vertical="center"/>
    </xf>
    <xf numFmtId="0" fontId="7" fillId="0" borderId="3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6" fillId="5" borderId="35" xfId="0" applyFont="1" applyFill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15" fillId="5" borderId="41" xfId="0" applyFont="1" applyFill="1" applyBorder="1" applyAlignment="1">
      <alignment horizontal="left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left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5" fillId="6" borderId="41" xfId="0" applyFont="1" applyFill="1" applyBorder="1" applyAlignment="1">
      <alignment horizontal="left" vertical="center" wrapText="1"/>
    </xf>
    <xf numFmtId="0" fontId="18" fillId="6" borderId="9" xfId="0" applyFont="1" applyFill="1" applyBorder="1" applyAlignment="1">
      <alignment horizontal="center" vertical="center" wrapText="1"/>
    </xf>
    <xf numFmtId="0" fontId="15" fillId="6" borderId="9" xfId="0" applyFont="1" applyFill="1" applyBorder="1" applyAlignment="1">
      <alignment horizontal="left" vertical="center" wrapText="1"/>
    </xf>
    <xf numFmtId="0" fontId="15" fillId="6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6" fillId="6" borderId="3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left" vertical="center" wrapText="1"/>
    </xf>
    <xf numFmtId="0" fontId="7" fillId="2" borderId="50" xfId="0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8" fillId="0" borderId="28" xfId="0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left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8" fillId="0" borderId="28" xfId="0" applyNumberFormat="1" applyFont="1" applyBorder="1" applyAlignment="1">
      <alignment horizontal="center" vertical="center" wrapText="1"/>
    </xf>
    <xf numFmtId="3" fontId="2" fillId="0" borderId="26" xfId="0" applyNumberFormat="1" applyFont="1" applyBorder="1" applyAlignment="1">
      <alignment horizontal="center" vertical="center" wrapText="1"/>
    </xf>
    <xf numFmtId="3" fontId="8" fillId="0" borderId="10" xfId="0" applyNumberFormat="1" applyFont="1" applyBorder="1" applyAlignment="1">
      <alignment horizontal="center" vertical="center" wrapText="1"/>
    </xf>
    <xf numFmtId="0" fontId="16" fillId="9" borderId="35" xfId="0" applyFont="1" applyFill="1" applyBorder="1" applyAlignment="1">
      <alignment horizontal="center" vertical="center" wrapText="1"/>
    </xf>
    <xf numFmtId="0" fontId="15" fillId="9" borderId="41" xfId="0" applyFont="1" applyFill="1" applyBorder="1" applyAlignment="1">
      <alignment horizontal="left" vertical="center" wrapText="1"/>
    </xf>
    <xf numFmtId="0" fontId="18" fillId="9" borderId="9" xfId="0" applyFont="1" applyFill="1" applyBorder="1" applyAlignment="1">
      <alignment horizontal="center" vertical="center" wrapText="1"/>
    </xf>
    <xf numFmtId="0" fontId="15" fillId="9" borderId="9" xfId="0" applyFont="1" applyFill="1" applyBorder="1" applyAlignment="1">
      <alignment horizontal="left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20" fillId="0" borderId="33" xfId="1" applyBorder="1" applyAlignment="1">
      <alignment vertical="center"/>
    </xf>
    <xf numFmtId="0" fontId="4" fillId="10" borderId="32" xfId="0" applyFont="1" applyFill="1" applyBorder="1" applyAlignment="1">
      <alignment horizontal="center" vertical="center" wrapText="1"/>
    </xf>
    <xf numFmtId="0" fontId="1" fillId="2" borderId="5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8" fillId="0" borderId="55" xfId="0" applyFont="1" applyFill="1" applyBorder="1" applyAlignment="1">
      <alignment horizontal="center" vertical="center" wrapText="1"/>
    </xf>
    <xf numFmtId="164" fontId="7" fillId="0" borderId="26" xfId="0" applyNumberFormat="1" applyFont="1" applyBorder="1" applyAlignment="1">
      <alignment horizontal="center" vertical="center" wrapText="1"/>
    </xf>
    <xf numFmtId="164" fontId="7" fillId="0" borderId="9" xfId="0" applyNumberFormat="1" applyFont="1" applyBorder="1" applyAlignment="1">
      <alignment horizontal="center" vertical="center" wrapText="1"/>
    </xf>
    <xf numFmtId="1" fontId="7" fillId="0" borderId="9" xfId="0" applyNumberFormat="1" applyFont="1" applyBorder="1" applyAlignment="1">
      <alignment horizontal="center" vertical="center" wrapText="1"/>
    </xf>
    <xf numFmtId="164" fontId="8" fillId="0" borderId="28" xfId="0" applyNumberFormat="1" applyFont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 wrapText="1"/>
    </xf>
    <xf numFmtId="164" fontId="7" fillId="0" borderId="17" xfId="0" applyNumberFormat="1" applyFont="1" applyBorder="1" applyAlignment="1">
      <alignment horizontal="center" vertical="center" wrapText="1"/>
    </xf>
    <xf numFmtId="164" fontId="8" fillId="0" borderId="53" xfId="0" applyNumberFormat="1" applyFont="1" applyBorder="1" applyAlignment="1">
      <alignment horizontal="center" vertical="center" wrapText="1"/>
    </xf>
    <xf numFmtId="164" fontId="7" fillId="3" borderId="24" xfId="0" applyNumberFormat="1" applyFont="1" applyFill="1" applyBorder="1" applyAlignment="1">
      <alignment horizontal="center" vertical="center" wrapText="1"/>
    </xf>
    <xf numFmtId="164" fontId="8" fillId="0" borderId="54" xfId="0" applyNumberFormat="1" applyFont="1" applyBorder="1" applyAlignment="1">
      <alignment horizontal="center" vertical="center" wrapText="1"/>
    </xf>
    <xf numFmtId="164" fontId="7" fillId="0" borderId="20" xfId="0" applyNumberFormat="1" applyFont="1" applyBorder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8" fillId="0" borderId="55" xfId="0" applyNumberFormat="1" applyFont="1" applyFill="1" applyBorder="1" applyAlignment="1">
      <alignment horizontal="center" vertical="center" wrapText="1"/>
    </xf>
    <xf numFmtId="164" fontId="7" fillId="0" borderId="36" xfId="0" applyNumberFormat="1" applyFont="1" applyBorder="1" applyAlignment="1">
      <alignment horizontal="center" vertical="center" wrapText="1"/>
    </xf>
    <xf numFmtId="164" fontId="8" fillId="0" borderId="13" xfId="0" applyNumberFormat="1" applyFont="1" applyFill="1" applyBorder="1" applyAlignment="1">
      <alignment horizontal="center" vertical="center" wrapText="1"/>
    </xf>
    <xf numFmtId="164" fontId="8" fillId="3" borderId="13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0" fontId="8" fillId="3" borderId="55" xfId="0" applyFont="1" applyFill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164" fontId="7" fillId="0" borderId="46" xfId="0" applyNumberFormat="1" applyFont="1" applyBorder="1" applyAlignment="1">
      <alignment horizontal="center" vertical="center" wrapText="1"/>
    </xf>
    <xf numFmtId="164" fontId="8" fillId="0" borderId="59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3" fontId="2" fillId="11" borderId="26" xfId="0" applyNumberFormat="1" applyFont="1" applyFill="1" applyBorder="1" applyAlignment="1">
      <alignment horizontal="center" vertical="center" wrapText="1"/>
    </xf>
    <xf numFmtId="0" fontId="2" fillId="11" borderId="26" xfId="0" applyFont="1" applyFill="1" applyBorder="1" applyAlignment="1">
      <alignment horizontal="left" vertical="center" wrapText="1"/>
    </xf>
    <xf numFmtId="0" fontId="7" fillId="11" borderId="26" xfId="0" applyFont="1" applyFill="1" applyBorder="1" applyAlignment="1">
      <alignment horizontal="center" vertical="center" wrapText="1"/>
    </xf>
    <xf numFmtId="3" fontId="8" fillId="11" borderId="28" xfId="0" applyNumberFormat="1" applyFont="1" applyFill="1" applyBorder="1" applyAlignment="1">
      <alignment horizontal="center" vertical="center" wrapText="1"/>
    </xf>
    <xf numFmtId="164" fontId="8" fillId="0" borderId="25" xfId="0" applyNumberFormat="1" applyFont="1" applyBorder="1" applyAlignment="1">
      <alignment horizontal="center" vertical="center" wrapText="1"/>
    </xf>
    <xf numFmtId="165" fontId="8" fillId="0" borderId="53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8" fillId="0" borderId="55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 wrapText="1"/>
    </xf>
    <xf numFmtId="0" fontId="4" fillId="8" borderId="60" xfId="0" applyFont="1" applyFill="1" applyBorder="1" applyAlignment="1">
      <alignment horizontal="center" vertical="center" wrapText="1"/>
    </xf>
    <xf numFmtId="0" fontId="1" fillId="8" borderId="57" xfId="0" applyFont="1" applyFill="1" applyBorder="1" applyAlignment="1">
      <alignment horizontal="center" vertical="center" wrapText="1"/>
    </xf>
    <xf numFmtId="0" fontId="0" fillId="8" borderId="57" xfId="0" applyFont="1" applyFill="1" applyBorder="1" applyAlignment="1">
      <alignment horizontal="center" vertical="center" wrapText="1"/>
    </xf>
    <xf numFmtId="0" fontId="0" fillId="8" borderId="56" xfId="0" applyFont="1" applyFill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left" vertical="center" wrapText="1"/>
    </xf>
    <xf numFmtId="166" fontId="8" fillId="0" borderId="16" xfId="0" applyNumberFormat="1" applyFont="1" applyBorder="1" applyAlignment="1">
      <alignment horizontal="center" vertical="center" wrapText="1"/>
    </xf>
    <xf numFmtId="166" fontId="8" fillId="0" borderId="13" xfId="0" applyNumberFormat="1" applyFont="1" applyFill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center" vertical="center" wrapText="1"/>
    </xf>
    <xf numFmtId="3" fontId="8" fillId="0" borderId="64" xfId="0" applyNumberFormat="1" applyFont="1" applyBorder="1" applyAlignment="1">
      <alignment horizontal="center" vertical="center" wrapText="1"/>
    </xf>
    <xf numFmtId="3" fontId="8" fillId="0" borderId="13" xfId="0" applyNumberFormat="1" applyFont="1" applyBorder="1" applyAlignment="1">
      <alignment horizontal="center" vertical="center" wrapText="1"/>
    </xf>
    <xf numFmtId="170" fontId="7" fillId="0" borderId="17" xfId="0" applyNumberFormat="1" applyFont="1" applyBorder="1" applyAlignment="1">
      <alignment horizontal="center" vertical="center" wrapText="1"/>
    </xf>
    <xf numFmtId="170" fontId="7" fillId="0" borderId="1" xfId="0" applyNumberFormat="1" applyFont="1" applyBorder="1" applyAlignment="1">
      <alignment horizontal="center" vertical="center" wrapText="1"/>
    </xf>
    <xf numFmtId="170" fontId="7" fillId="0" borderId="61" xfId="0" applyNumberFormat="1" applyFont="1" applyBorder="1" applyAlignment="1">
      <alignment horizontal="center" vertical="center" wrapText="1"/>
    </xf>
    <xf numFmtId="165" fontId="8" fillId="0" borderId="13" xfId="0" applyNumberFormat="1" applyFont="1" applyBorder="1" applyAlignment="1">
      <alignment horizontal="center" vertical="center" wrapText="1"/>
    </xf>
    <xf numFmtId="165" fontId="8" fillId="0" borderId="16" xfId="0" applyNumberFormat="1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6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4" fillId="12" borderId="50" xfId="0" applyFont="1" applyFill="1" applyBorder="1" applyAlignment="1">
      <alignment horizontal="center" vertical="center" wrapText="1"/>
    </xf>
    <xf numFmtId="0" fontId="2" fillId="12" borderId="50" xfId="0" applyFont="1" applyFill="1" applyBorder="1" applyAlignment="1">
      <alignment horizontal="center" vertical="center" wrapText="1"/>
    </xf>
    <xf numFmtId="0" fontId="2" fillId="12" borderId="50" xfId="0" applyFont="1" applyFill="1" applyBorder="1" applyAlignment="1">
      <alignment horizontal="left" vertical="center" wrapText="1"/>
    </xf>
    <xf numFmtId="0" fontId="7" fillId="12" borderId="50" xfId="0" applyFont="1" applyFill="1" applyBorder="1" applyAlignment="1">
      <alignment horizontal="center" vertical="center" wrapText="1"/>
    </xf>
    <xf numFmtId="0" fontId="8" fillId="12" borderId="5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left" vertical="center" wrapText="1"/>
    </xf>
    <xf numFmtId="0" fontId="17" fillId="13" borderId="6" xfId="0" applyFont="1" applyFill="1" applyBorder="1" applyAlignment="1">
      <alignment horizontal="left" vertical="center" wrapText="1"/>
    </xf>
    <xf numFmtId="0" fontId="17" fillId="13" borderId="0" xfId="0" applyFont="1" applyFill="1" applyBorder="1" applyAlignment="1">
      <alignment horizontal="left" vertical="center" wrapText="1"/>
    </xf>
    <xf numFmtId="0" fontId="2" fillId="13" borderId="6" xfId="0" applyFont="1" applyFill="1" applyBorder="1" applyAlignment="1">
      <alignment horizontal="left" vertical="center" wrapText="1"/>
    </xf>
    <xf numFmtId="0" fontId="18" fillId="14" borderId="9" xfId="0" applyFont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left" vertical="center" wrapText="1"/>
    </xf>
    <xf numFmtId="0" fontId="5" fillId="0" borderId="66" xfId="0" applyFont="1" applyBorder="1" applyAlignment="1">
      <alignment horizontal="left" vertical="center" wrapText="1"/>
    </xf>
    <xf numFmtId="0" fontId="7" fillId="0" borderId="66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164" fontId="7" fillId="0" borderId="38" xfId="0" applyNumberFormat="1" applyFont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 wrapText="1"/>
    </xf>
    <xf numFmtId="0" fontId="5" fillId="0" borderId="36" xfId="0" applyFont="1" applyFill="1" applyBorder="1" applyAlignment="1">
      <alignment horizontal="left" vertical="center" wrapText="1"/>
    </xf>
    <xf numFmtId="0" fontId="7" fillId="0" borderId="36" xfId="0" applyFont="1" applyFill="1" applyBorder="1" applyAlignment="1">
      <alignment horizontal="center" vertical="center" wrapText="1"/>
    </xf>
    <xf numFmtId="3" fontId="2" fillId="0" borderId="37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69" fontId="7" fillId="0" borderId="36" xfId="0" applyNumberFormat="1" applyFont="1" applyBorder="1" applyAlignment="1">
      <alignment horizontal="center" vertical="center" wrapText="1"/>
    </xf>
    <xf numFmtId="1" fontId="2" fillId="0" borderId="37" xfId="0" applyNumberFormat="1" applyFont="1" applyBorder="1" applyAlignment="1">
      <alignment horizontal="center" vertical="center" wrapText="1"/>
    </xf>
    <xf numFmtId="169" fontId="7" fillId="0" borderId="38" xfId="0" applyNumberFormat="1" applyFont="1" applyBorder="1" applyAlignment="1">
      <alignment horizontal="center" vertical="center" wrapText="1"/>
    </xf>
    <xf numFmtId="169" fontId="8" fillId="0" borderId="39" xfId="0" applyNumberFormat="1" applyFont="1" applyBorder="1" applyAlignment="1">
      <alignment horizontal="center" vertical="center" wrapText="1"/>
    </xf>
    <xf numFmtId="169" fontId="2" fillId="0" borderId="11" xfId="0" applyNumberFormat="1" applyFont="1" applyBorder="1" applyAlignment="1">
      <alignment horizontal="center" vertical="center" wrapText="1"/>
    </xf>
    <xf numFmtId="165" fontId="7" fillId="0" borderId="36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169" fontId="2" fillId="0" borderId="37" xfId="0" applyNumberFormat="1" applyFont="1" applyBorder="1" applyAlignment="1">
      <alignment horizontal="center" vertical="center" wrapText="1"/>
    </xf>
    <xf numFmtId="1" fontId="7" fillId="0" borderId="38" xfId="0" applyNumberFormat="1" applyFont="1" applyBorder="1" applyAlignment="1">
      <alignment horizontal="center" vertical="center" wrapText="1"/>
    </xf>
    <xf numFmtId="1" fontId="8" fillId="0" borderId="39" xfId="0" applyNumberFormat="1" applyFont="1" applyBorder="1" applyAlignment="1">
      <alignment horizontal="center" vertical="center" wrapText="1"/>
    </xf>
    <xf numFmtId="165" fontId="8" fillId="0" borderId="39" xfId="0" applyNumberFormat="1" applyFont="1" applyBorder="1" applyAlignment="1">
      <alignment horizontal="center" vertical="center" wrapText="1"/>
    </xf>
    <xf numFmtId="0" fontId="18" fillId="14" borderId="4" xfId="0" applyFont="1" applyFill="1" applyBorder="1" applyAlignment="1">
      <alignment horizontal="center" vertical="center" wrapText="1"/>
    </xf>
    <xf numFmtId="0" fontId="18" fillId="14" borderId="35" xfId="0" applyFont="1" applyFill="1" applyBorder="1" applyAlignment="1">
      <alignment horizontal="center" vertical="center" wrapText="1"/>
    </xf>
    <xf numFmtId="170" fontId="2" fillId="0" borderId="24" xfId="0" applyNumberFormat="1" applyFont="1" applyFill="1" applyBorder="1" applyAlignment="1">
      <alignment horizontal="center" vertical="center" wrapText="1"/>
    </xf>
    <xf numFmtId="170" fontId="7" fillId="0" borderId="20" xfId="0" applyNumberFormat="1" applyFont="1" applyBorder="1" applyAlignment="1">
      <alignment horizontal="center" vertical="center" wrapText="1"/>
    </xf>
    <xf numFmtId="170" fontId="2" fillId="0" borderId="17" xfId="0" applyNumberFormat="1" applyFont="1" applyBorder="1" applyAlignment="1">
      <alignment horizontal="center" vertical="center" wrapText="1"/>
    </xf>
    <xf numFmtId="170" fontId="2" fillId="0" borderId="37" xfId="0" applyNumberFormat="1" applyFont="1" applyBorder="1" applyAlignment="1">
      <alignment horizontal="center" vertical="center" wrapText="1"/>
    </xf>
    <xf numFmtId="170" fontId="7" fillId="0" borderId="1" xfId="0" applyNumberFormat="1" applyFont="1" applyFill="1" applyBorder="1" applyAlignment="1">
      <alignment horizontal="center" vertical="center" wrapText="1"/>
    </xf>
    <xf numFmtId="170" fontId="7" fillId="0" borderId="38" xfId="0" applyNumberFormat="1" applyFont="1" applyBorder="1" applyAlignment="1">
      <alignment horizontal="center" vertical="center" wrapText="1"/>
    </xf>
    <xf numFmtId="170" fontId="8" fillId="0" borderId="13" xfId="0" applyNumberFormat="1" applyFont="1" applyBorder="1" applyAlignment="1">
      <alignment horizontal="center" vertical="center" wrapText="1"/>
    </xf>
    <xf numFmtId="170" fontId="8" fillId="0" borderId="55" xfId="0" applyNumberFormat="1" applyFont="1" applyFill="1" applyBorder="1" applyAlignment="1">
      <alignment horizontal="center" vertical="center" wrapText="1"/>
    </xf>
    <xf numFmtId="170" fontId="8" fillId="0" borderId="39" xfId="0" applyNumberFormat="1" applyFont="1" applyBorder="1" applyAlignment="1">
      <alignment horizontal="center" vertical="center" wrapText="1"/>
    </xf>
    <xf numFmtId="170" fontId="7" fillId="0" borderId="24" xfId="0" applyNumberFormat="1" applyFont="1" applyFill="1" applyBorder="1" applyAlignment="1">
      <alignment horizontal="center" vertical="center" wrapText="1"/>
    </xf>
    <xf numFmtId="170" fontId="7" fillId="0" borderId="26" xfId="0" applyNumberFormat="1" applyFont="1" applyBorder="1" applyAlignment="1">
      <alignment horizontal="center" vertical="center" wrapText="1"/>
    </xf>
    <xf numFmtId="165" fontId="2" fillId="13" borderId="0" xfId="0" applyNumberFormat="1" applyFont="1" applyFill="1" applyBorder="1" applyAlignment="1">
      <alignment horizontal="left" vertical="center" wrapText="1"/>
    </xf>
    <xf numFmtId="165" fontId="2" fillId="0" borderId="26" xfId="0" applyNumberFormat="1" applyFont="1" applyBorder="1" applyAlignment="1">
      <alignment horizontal="center" vertical="center" wrapText="1"/>
    </xf>
    <xf numFmtId="165" fontId="2" fillId="0" borderId="26" xfId="0" applyNumberFormat="1" applyFont="1" applyBorder="1" applyAlignment="1">
      <alignment horizontal="left" vertical="center" wrapText="1"/>
    </xf>
    <xf numFmtId="165" fontId="5" fillId="0" borderId="26" xfId="0" applyNumberFormat="1" applyFont="1" applyBorder="1" applyAlignment="1">
      <alignment horizontal="left" vertical="center" wrapText="1"/>
    </xf>
    <xf numFmtId="165" fontId="7" fillId="0" borderId="26" xfId="0" applyNumberFormat="1" applyFont="1" applyBorder="1" applyAlignment="1">
      <alignment horizontal="center" vertical="center" wrapText="1"/>
    </xf>
    <xf numFmtId="165" fontId="2" fillId="0" borderId="6" xfId="0" applyNumberFormat="1" applyFont="1" applyFill="1" applyBorder="1" applyAlignment="1">
      <alignment horizontal="left" vertical="center" wrapText="1"/>
    </xf>
    <xf numFmtId="165" fontId="2" fillId="0" borderId="1" xfId="0" applyNumberFormat="1" applyFont="1" applyFill="1" applyBorder="1" applyAlignment="1">
      <alignment horizontal="left" vertical="center" wrapText="1"/>
    </xf>
    <xf numFmtId="165" fontId="2" fillId="0" borderId="9" xfId="0" applyNumberFormat="1" applyFont="1" applyBorder="1" applyAlignment="1">
      <alignment horizontal="left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166" fontId="7" fillId="0" borderId="36" xfId="0" applyNumberFormat="1" applyFont="1" applyBorder="1" applyAlignment="1">
      <alignment horizontal="center" vertical="center" wrapText="1"/>
    </xf>
    <xf numFmtId="166" fontId="7" fillId="0" borderId="38" xfId="0" applyNumberFormat="1" applyFont="1" applyBorder="1" applyAlignment="1">
      <alignment horizontal="center" vertical="center" wrapText="1"/>
    </xf>
    <xf numFmtId="0" fontId="4" fillId="8" borderId="43" xfId="0" applyFont="1" applyFill="1" applyBorder="1" applyAlignment="1">
      <alignment horizontal="center" vertical="center" wrapText="1"/>
    </xf>
    <xf numFmtId="0" fontId="1" fillId="8" borderId="44" xfId="0" applyFont="1" applyFill="1" applyBorder="1" applyAlignment="1">
      <alignment horizontal="center" vertical="center" wrapText="1"/>
    </xf>
    <xf numFmtId="0" fontId="1" fillId="8" borderId="45" xfId="0" applyFont="1" applyFill="1" applyBorder="1" applyAlignment="1">
      <alignment horizontal="center" vertical="center" wrapText="1"/>
    </xf>
    <xf numFmtId="0" fontId="4" fillId="8" borderId="4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2" fillId="10" borderId="50" xfId="0" applyFont="1" applyFill="1" applyBorder="1" applyAlignment="1">
      <alignment horizontal="left" vertical="center" wrapText="1"/>
    </xf>
    <xf numFmtId="0" fontId="0" fillId="10" borderId="50" xfId="0" applyFill="1" applyBorder="1" applyAlignment="1">
      <alignment horizontal="left" vertical="center" wrapText="1"/>
    </xf>
    <xf numFmtId="0" fontId="0" fillId="10" borderId="52" xfId="0" applyFill="1" applyBorder="1" applyAlignment="1">
      <alignment horizontal="left" vertical="center" wrapText="1"/>
    </xf>
    <xf numFmtId="0" fontId="0" fillId="0" borderId="45" xfId="0" applyBorder="1" applyAlignment="1">
      <alignment horizontal="center" vertical="center" wrapText="1"/>
    </xf>
    <xf numFmtId="0" fontId="2" fillId="10" borderId="4" xfId="0" applyFont="1" applyFill="1" applyBorder="1" applyAlignment="1">
      <alignment horizontal="left" vertical="center" wrapText="1"/>
    </xf>
    <xf numFmtId="0" fontId="2" fillId="10" borderId="5" xfId="0" applyFont="1" applyFill="1" applyBorder="1" applyAlignment="1">
      <alignment horizontal="left" vertical="center" wrapText="1"/>
    </xf>
    <xf numFmtId="0" fontId="15" fillId="9" borderId="3" xfId="0" applyFont="1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0" fillId="9" borderId="41" xfId="0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15" fillId="9" borderId="65" xfId="0" applyFont="1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15" fillId="5" borderId="3" xfId="0" applyFont="1" applyFill="1" applyBorder="1" applyAlignment="1">
      <alignment wrapText="1"/>
    </xf>
    <xf numFmtId="0" fontId="0" fillId="0" borderId="41" xfId="0" applyBorder="1" applyAlignment="1">
      <alignment wrapText="1"/>
    </xf>
    <xf numFmtId="0" fontId="4" fillId="8" borderId="45" xfId="0" applyFont="1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15" fillId="9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2" fillId="0" borderId="45" xfId="0" applyFont="1" applyBorder="1" applyAlignment="1">
      <alignment horizontal="center" vertical="center" wrapText="1"/>
    </xf>
    <xf numFmtId="166" fontId="8" fillId="0" borderId="13" xfId="0" applyNumberFormat="1" applyFont="1" applyBorder="1" applyAlignment="1">
      <alignment horizontal="center" vertical="center" wrapText="1"/>
    </xf>
    <xf numFmtId="166" fontId="8" fillId="0" borderId="39" xfId="0" applyNumberFormat="1" applyFont="1" applyBorder="1" applyAlignment="1">
      <alignment horizontal="center" vertical="center" wrapText="1"/>
    </xf>
    <xf numFmtId="167" fontId="8" fillId="0" borderId="13" xfId="0" applyNumberFormat="1" applyFont="1" applyFill="1" applyBorder="1" applyAlignment="1">
      <alignment horizontal="center" vertical="center" wrapText="1"/>
    </xf>
    <xf numFmtId="168" fontId="8" fillId="0" borderId="39" xfId="0" applyNumberFormat="1" applyFont="1" applyFill="1" applyBorder="1" applyAlignment="1">
      <alignment horizontal="center" vertical="center" wrapText="1"/>
    </xf>
    <xf numFmtId="169" fontId="8" fillId="0" borderId="13" xfId="0" applyNumberFormat="1" applyFont="1" applyBorder="1" applyAlignment="1">
      <alignment horizontal="center" vertical="center" wrapText="1"/>
    </xf>
    <xf numFmtId="170" fontId="8" fillId="0" borderId="55" xfId="0" applyNumberFormat="1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9FF33"/>
      <color rgb="FFFFCCFF"/>
      <color rgb="FFFF99CC"/>
      <color rgb="FF33CC33"/>
      <color rgb="FF66FF66"/>
      <color rgb="FF548235"/>
      <color rgb="FFFFFFCC"/>
      <color rgb="FFFFCC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online.unitconverterpro.com/conversion-tables/conver-group/heat-flux-density.php?unit=o&amp;val=7560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7BEF4-546F-4FEB-889B-D34249E41AD0}">
  <sheetPr>
    <pageSetUpPr fitToPage="1"/>
  </sheetPr>
  <dimension ref="A1:J190"/>
  <sheetViews>
    <sheetView topLeftCell="A7" workbookViewId="0">
      <selection activeCell="J8" sqref="J8"/>
    </sheetView>
  </sheetViews>
  <sheetFormatPr defaultColWidth="22.33203125" defaultRowHeight="13.8" x14ac:dyDescent="0.3"/>
  <cols>
    <col min="1" max="1" width="6.6640625" style="4" customWidth="1"/>
    <col min="2" max="2" width="26" style="119" customWidth="1"/>
    <col min="3" max="3" width="19.109375" style="9" customWidth="1"/>
    <col min="4" max="4" width="51.21875" style="3" customWidth="1"/>
    <col min="5" max="5" width="12.88671875" style="10" customWidth="1"/>
    <col min="6" max="6" width="55.109375" style="3" customWidth="1"/>
    <col min="7" max="7" width="15.88671875" style="9" customWidth="1"/>
    <col min="8" max="8" width="1.6640625" style="24" customWidth="1"/>
    <col min="9" max="9" width="1.6640625" style="5" customWidth="1"/>
    <col min="10" max="10" width="14" style="3" customWidth="1"/>
    <col min="11" max="11" width="3.77734375" style="3" customWidth="1"/>
    <col min="12" max="16384" width="22.33203125" style="3"/>
  </cols>
  <sheetData>
    <row r="1" spans="1:10" ht="17.399999999999999" customHeight="1" thickBot="1" x14ac:dyDescent="0.35">
      <c r="A1" s="29"/>
      <c r="B1" s="133"/>
      <c r="C1" s="105"/>
      <c r="D1" s="106"/>
      <c r="E1" s="107"/>
      <c r="F1" s="106"/>
      <c r="G1" s="108"/>
      <c r="H1" s="29"/>
    </row>
    <row r="2" spans="1:10" ht="27.75" customHeight="1" thickTop="1" thickBot="1" x14ac:dyDescent="0.35">
      <c r="A2" s="29"/>
      <c r="B2" s="266" t="s">
        <v>88</v>
      </c>
      <c r="C2" s="267"/>
      <c r="D2" s="267"/>
      <c r="E2" s="267"/>
      <c r="F2" s="267"/>
      <c r="G2" s="268"/>
      <c r="H2" s="29"/>
    </row>
    <row r="3" spans="1:10" s="85" customFormat="1" ht="16.05" customHeight="1" thickTop="1" thickBot="1" x14ac:dyDescent="0.35">
      <c r="A3" s="83"/>
      <c r="B3" s="262" t="s">
        <v>115</v>
      </c>
      <c r="C3" s="77" t="s">
        <v>89</v>
      </c>
      <c r="D3" s="79"/>
      <c r="E3" s="80" t="s">
        <v>92</v>
      </c>
      <c r="F3" s="81"/>
      <c r="G3" s="82" t="s">
        <v>91</v>
      </c>
      <c r="H3" s="102"/>
      <c r="I3" s="84"/>
    </row>
    <row r="4" spans="1:10" ht="21" customHeight="1" thickTop="1" x14ac:dyDescent="0.3">
      <c r="A4" s="29"/>
      <c r="B4" s="265"/>
      <c r="C4" s="90">
        <v>1</v>
      </c>
      <c r="D4" s="63" t="s">
        <v>0</v>
      </c>
      <c r="E4" s="150">
        <v>2.4542386699999998E-2</v>
      </c>
      <c r="F4" s="63" t="s">
        <v>125</v>
      </c>
      <c r="G4" s="151">
        <f t="shared" ref="G4" si="0">SUM(C4*E4)</f>
        <v>2.4542386699999998E-2</v>
      </c>
      <c r="H4" s="29"/>
      <c r="J4" s="3" t="s">
        <v>122</v>
      </c>
    </row>
    <row r="5" spans="1:10" ht="21" customHeight="1" x14ac:dyDescent="0.3">
      <c r="A5" s="29"/>
      <c r="B5" s="263"/>
      <c r="C5" s="72">
        <v>1</v>
      </c>
      <c r="D5" s="7" t="s">
        <v>0</v>
      </c>
      <c r="E5" s="8">
        <v>2.4540000000000002</v>
      </c>
      <c r="F5" s="7" t="s">
        <v>1</v>
      </c>
      <c r="G5" s="136">
        <f t="shared" ref="G5:G36" si="1">SUM(C5*E5)</f>
        <v>2.4540000000000002</v>
      </c>
      <c r="H5" s="29"/>
      <c r="J5" s="3" t="s">
        <v>122</v>
      </c>
    </row>
    <row r="6" spans="1:10" ht="21" customHeight="1" x14ac:dyDescent="0.3">
      <c r="A6" s="29"/>
      <c r="B6" s="263"/>
      <c r="C6" s="70">
        <v>1</v>
      </c>
      <c r="D6" s="3" t="s">
        <v>0</v>
      </c>
      <c r="E6" s="10">
        <v>2.044</v>
      </c>
      <c r="F6" s="7" t="s">
        <v>227</v>
      </c>
      <c r="G6" s="65">
        <f t="shared" si="1"/>
        <v>2.044</v>
      </c>
      <c r="H6" s="29"/>
    </row>
    <row r="7" spans="1:10" ht="21" customHeight="1" x14ac:dyDescent="0.3">
      <c r="A7" s="29"/>
      <c r="B7" s="263"/>
      <c r="C7" s="70">
        <v>1</v>
      </c>
      <c r="D7" s="3" t="s">
        <v>3</v>
      </c>
      <c r="E7" s="10">
        <v>0.20499999999999999</v>
      </c>
      <c r="F7" s="3" t="s">
        <v>4</v>
      </c>
      <c r="G7" s="13">
        <f t="shared" si="1"/>
        <v>0.20499999999999999</v>
      </c>
      <c r="H7" s="29"/>
    </row>
    <row r="8" spans="1:10" ht="21" customHeight="1" thickBot="1" x14ac:dyDescent="0.35">
      <c r="A8" s="29"/>
      <c r="B8" s="263"/>
      <c r="C8" s="78">
        <v>1</v>
      </c>
      <c r="D8" s="67" t="s">
        <v>3</v>
      </c>
      <c r="E8" s="68">
        <v>20.49</v>
      </c>
      <c r="F8" s="67" t="s">
        <v>143</v>
      </c>
      <c r="G8" s="69">
        <f t="shared" si="1"/>
        <v>20.49</v>
      </c>
      <c r="H8" s="29"/>
    </row>
    <row r="9" spans="1:10" s="85" customFormat="1" ht="16.05" customHeight="1" thickTop="1" thickBot="1" x14ac:dyDescent="0.35">
      <c r="A9" s="102"/>
      <c r="B9" s="263"/>
      <c r="C9" s="103" t="s">
        <v>90</v>
      </c>
      <c r="D9" s="86"/>
      <c r="E9" s="87" t="s">
        <v>92</v>
      </c>
      <c r="F9" s="88"/>
      <c r="G9" s="89" t="s">
        <v>86</v>
      </c>
      <c r="H9" s="102"/>
      <c r="I9" s="84"/>
    </row>
    <row r="10" spans="1:10" ht="21" customHeight="1" thickTop="1" x14ac:dyDescent="0.3">
      <c r="A10" s="29"/>
      <c r="B10" s="263"/>
      <c r="C10" s="72">
        <v>1</v>
      </c>
      <c r="D10" s="63" t="s">
        <v>125</v>
      </c>
      <c r="E10" s="153">
        <v>12.41933</v>
      </c>
      <c r="F10" s="7" t="s">
        <v>0</v>
      </c>
      <c r="G10" s="152">
        <f t="shared" ref="G10" si="2">SUM(C10*E10)</f>
        <v>12.41933</v>
      </c>
      <c r="H10" s="29"/>
    </row>
    <row r="11" spans="1:10" ht="21" customHeight="1" x14ac:dyDescent="0.3">
      <c r="A11" s="29"/>
      <c r="B11" s="263"/>
      <c r="C11" s="72">
        <v>0</v>
      </c>
      <c r="D11" s="7" t="s">
        <v>1</v>
      </c>
      <c r="E11" s="8">
        <v>0.40749999999999997</v>
      </c>
      <c r="F11" s="7" t="s">
        <v>0</v>
      </c>
      <c r="G11" s="154">
        <f t="shared" ref="G11:G14" si="3">SUM(C11*E11)</f>
        <v>0</v>
      </c>
      <c r="H11" s="29"/>
    </row>
    <row r="12" spans="1:10" ht="21" customHeight="1" x14ac:dyDescent="0.3">
      <c r="A12" s="29"/>
      <c r="B12" s="263"/>
      <c r="C12" s="70">
        <v>0</v>
      </c>
      <c r="D12" s="7" t="s">
        <v>2</v>
      </c>
      <c r="E12" s="10">
        <v>0.48930000000000001</v>
      </c>
      <c r="F12" s="7" t="s">
        <v>0</v>
      </c>
      <c r="G12" s="11">
        <f t="shared" si="3"/>
        <v>0</v>
      </c>
      <c r="H12" s="29"/>
    </row>
    <row r="13" spans="1:10" ht="21" customHeight="1" x14ac:dyDescent="0.3">
      <c r="A13" s="29"/>
      <c r="B13" s="263"/>
      <c r="C13" s="70">
        <v>0</v>
      </c>
      <c r="D13" s="3" t="s">
        <v>4</v>
      </c>
      <c r="E13" s="10">
        <v>4.8819999999999997</v>
      </c>
      <c r="F13" s="3" t="s">
        <v>3</v>
      </c>
      <c r="G13" s="13">
        <f t="shared" si="3"/>
        <v>0</v>
      </c>
      <c r="H13" s="29"/>
    </row>
    <row r="14" spans="1:10" ht="21" customHeight="1" thickBot="1" x14ac:dyDescent="0.35">
      <c r="A14" s="29"/>
      <c r="B14" s="264"/>
      <c r="C14" s="71">
        <v>0</v>
      </c>
      <c r="D14" s="67" t="s">
        <v>5</v>
      </c>
      <c r="E14" s="68">
        <v>4.8800000000000003E-2</v>
      </c>
      <c r="F14" s="67" t="s">
        <v>3</v>
      </c>
      <c r="G14" s="69">
        <f t="shared" si="3"/>
        <v>0</v>
      </c>
      <c r="H14" s="29"/>
    </row>
    <row r="15" spans="1:10" ht="21" customHeight="1" thickTop="1" thickBot="1" x14ac:dyDescent="0.35">
      <c r="A15" s="29"/>
      <c r="B15" s="134"/>
      <c r="C15" s="98"/>
      <c r="D15" s="99"/>
      <c r="E15" s="100"/>
      <c r="F15" s="99"/>
      <c r="G15" s="101"/>
      <c r="H15" s="29"/>
    </row>
    <row r="16" spans="1:10" ht="16.05" customHeight="1" thickTop="1" thickBot="1" x14ac:dyDescent="0.35">
      <c r="A16" s="29"/>
      <c r="B16" s="262" t="s">
        <v>116</v>
      </c>
      <c r="C16" s="77" t="s">
        <v>89</v>
      </c>
      <c r="D16" s="79"/>
      <c r="E16" s="80" t="s">
        <v>92</v>
      </c>
      <c r="F16" s="81"/>
      <c r="G16" s="82" t="s">
        <v>91</v>
      </c>
      <c r="H16" s="29"/>
    </row>
    <row r="17" spans="1:10" ht="21" customHeight="1" thickTop="1" x14ac:dyDescent="0.3">
      <c r="A17" s="29"/>
      <c r="B17" s="263"/>
      <c r="C17" s="90">
        <v>0</v>
      </c>
      <c r="D17" s="63" t="s">
        <v>13</v>
      </c>
      <c r="E17" s="64">
        <v>40.75</v>
      </c>
      <c r="F17" s="63" t="s">
        <v>14</v>
      </c>
      <c r="G17" s="74">
        <f t="shared" ref="G17:G18" si="4">SUM(C17*E17)</f>
        <v>0</v>
      </c>
      <c r="H17" s="29"/>
    </row>
    <row r="18" spans="1:10" ht="21" customHeight="1" thickBot="1" x14ac:dyDescent="0.35">
      <c r="A18" s="29"/>
      <c r="B18" s="263"/>
      <c r="C18" s="91">
        <v>0</v>
      </c>
      <c r="D18" s="73" t="s">
        <v>13</v>
      </c>
      <c r="E18" s="68">
        <v>4.8899999999999997</v>
      </c>
      <c r="F18" s="67" t="s">
        <v>15</v>
      </c>
      <c r="G18" s="69">
        <f t="shared" si="4"/>
        <v>0</v>
      </c>
      <c r="H18" s="29"/>
    </row>
    <row r="19" spans="1:10" ht="16.05" customHeight="1" thickTop="1" thickBot="1" x14ac:dyDescent="0.35">
      <c r="A19" s="29"/>
      <c r="B19" s="263"/>
      <c r="C19" s="103" t="s">
        <v>90</v>
      </c>
      <c r="D19" s="86"/>
      <c r="E19" s="87" t="s">
        <v>92</v>
      </c>
      <c r="F19" s="88"/>
      <c r="G19" s="89" t="s">
        <v>86</v>
      </c>
      <c r="H19" s="29"/>
    </row>
    <row r="20" spans="1:10" ht="21" customHeight="1" thickTop="1" x14ac:dyDescent="0.3">
      <c r="A20" s="29"/>
      <c r="B20" s="263"/>
      <c r="C20" s="91">
        <v>1</v>
      </c>
      <c r="D20" s="15" t="s">
        <v>14</v>
      </c>
      <c r="E20" s="16">
        <v>2.4539999999999999E-2</v>
      </c>
      <c r="F20" s="31" t="s">
        <v>13</v>
      </c>
      <c r="G20" s="18">
        <f t="shared" ref="G20:G21" si="5">SUM(C20*E20)</f>
        <v>2.4539999999999999E-2</v>
      </c>
      <c r="H20" s="29"/>
    </row>
    <row r="21" spans="1:10" ht="21" customHeight="1" thickBot="1" x14ac:dyDescent="0.35">
      <c r="A21" s="29"/>
      <c r="B21" s="264"/>
      <c r="C21" s="92">
        <v>1</v>
      </c>
      <c r="D21" s="67" t="s">
        <v>15</v>
      </c>
      <c r="E21" s="68">
        <v>0.2044</v>
      </c>
      <c r="F21" s="67" t="s">
        <v>13</v>
      </c>
      <c r="G21" s="69">
        <f t="shared" si="5"/>
        <v>0.2044</v>
      </c>
      <c r="H21" s="29"/>
    </row>
    <row r="22" spans="1:10" ht="21" customHeight="1" thickTop="1" thickBot="1" x14ac:dyDescent="0.35">
      <c r="A22" s="29"/>
      <c r="B22" s="134"/>
      <c r="C22" s="98"/>
      <c r="D22" s="99"/>
      <c r="E22" s="100"/>
      <c r="F22" s="99"/>
      <c r="G22" s="101"/>
      <c r="H22" s="29"/>
    </row>
    <row r="23" spans="1:10" ht="16.05" customHeight="1" thickTop="1" thickBot="1" x14ac:dyDescent="0.35">
      <c r="A23" s="29"/>
      <c r="B23" s="262" t="s">
        <v>117</v>
      </c>
      <c r="C23" s="77" t="s">
        <v>89</v>
      </c>
      <c r="D23" s="79"/>
      <c r="E23" s="80" t="s">
        <v>92</v>
      </c>
      <c r="F23" s="81"/>
      <c r="G23" s="82" t="s">
        <v>91</v>
      </c>
      <c r="H23" s="29"/>
    </row>
    <row r="24" spans="1:10" ht="21" customHeight="1" thickTop="1" x14ac:dyDescent="0.3">
      <c r="A24" s="29"/>
      <c r="B24" s="263"/>
      <c r="C24" s="75">
        <v>1</v>
      </c>
      <c r="D24" s="15" t="s">
        <v>6</v>
      </c>
      <c r="E24" s="16">
        <v>1.5E-3</v>
      </c>
      <c r="F24" s="15" t="s">
        <v>7</v>
      </c>
      <c r="G24" s="17">
        <f t="shared" si="1"/>
        <v>1.5E-3</v>
      </c>
      <c r="H24" s="29"/>
    </row>
    <row r="25" spans="1:10" ht="21" customHeight="1" x14ac:dyDescent="0.3">
      <c r="A25" s="29"/>
      <c r="B25" s="263"/>
      <c r="C25" s="70">
        <v>1</v>
      </c>
      <c r="D25" s="3" t="s">
        <v>8</v>
      </c>
      <c r="E25" s="10">
        <v>10.76</v>
      </c>
      <c r="F25" s="7" t="s">
        <v>9</v>
      </c>
      <c r="G25" s="12">
        <f t="shared" si="1"/>
        <v>10.76</v>
      </c>
      <c r="H25" s="29"/>
    </row>
    <row r="26" spans="1:10" ht="21" customHeight="1" thickBot="1" x14ac:dyDescent="0.35">
      <c r="A26" s="29"/>
      <c r="B26" s="263"/>
      <c r="C26" s="93">
        <v>1</v>
      </c>
      <c r="D26" s="20" t="s">
        <v>8</v>
      </c>
      <c r="E26" s="21">
        <v>0.108</v>
      </c>
      <c r="F26" s="20" t="s">
        <v>10</v>
      </c>
      <c r="G26" s="22">
        <f t="shared" si="1"/>
        <v>0.108</v>
      </c>
      <c r="H26" s="29"/>
    </row>
    <row r="27" spans="1:10" ht="16.05" customHeight="1" thickTop="1" thickBot="1" x14ac:dyDescent="0.35">
      <c r="A27" s="29"/>
      <c r="B27" s="263"/>
      <c r="C27" s="103" t="s">
        <v>90</v>
      </c>
      <c r="D27" s="86"/>
      <c r="E27" s="87" t="s">
        <v>92</v>
      </c>
      <c r="F27" s="88"/>
      <c r="G27" s="89" t="s">
        <v>86</v>
      </c>
      <c r="H27" s="29"/>
    </row>
    <row r="28" spans="1:10" ht="21" customHeight="1" thickTop="1" x14ac:dyDescent="0.3">
      <c r="A28" s="29"/>
      <c r="B28" s="263"/>
      <c r="C28" s="75">
        <v>1</v>
      </c>
      <c r="D28" s="15" t="s">
        <v>7</v>
      </c>
      <c r="E28" s="16">
        <v>645.20000000000005</v>
      </c>
      <c r="F28" s="15" t="s">
        <v>6</v>
      </c>
      <c r="G28" s="18">
        <f t="shared" si="1"/>
        <v>645.20000000000005</v>
      </c>
      <c r="H28" s="29"/>
    </row>
    <row r="29" spans="1:10" ht="21" customHeight="1" x14ac:dyDescent="0.3">
      <c r="A29" s="29"/>
      <c r="B29" s="263"/>
      <c r="C29" s="70">
        <v>1</v>
      </c>
      <c r="D29" s="7" t="s">
        <v>9</v>
      </c>
      <c r="E29" s="10">
        <v>9.2899999999999996E-2</v>
      </c>
      <c r="F29" s="3" t="s">
        <v>8</v>
      </c>
      <c r="G29" s="13">
        <f t="shared" si="1"/>
        <v>9.2899999999999996E-2</v>
      </c>
      <c r="H29" s="29"/>
      <c r="J29" s="3">
        <v>1</v>
      </c>
    </row>
    <row r="30" spans="1:10" ht="21" customHeight="1" thickBot="1" x14ac:dyDescent="0.35">
      <c r="A30" s="29"/>
      <c r="B30" s="264"/>
      <c r="C30" s="92">
        <v>1</v>
      </c>
      <c r="D30" s="67" t="s">
        <v>10</v>
      </c>
      <c r="E30" s="68">
        <v>9.2899999999999991</v>
      </c>
      <c r="F30" s="67" t="s">
        <v>8</v>
      </c>
      <c r="G30" s="69">
        <f t="shared" si="1"/>
        <v>9.2899999999999991</v>
      </c>
      <c r="H30" s="29"/>
    </row>
    <row r="31" spans="1:10" ht="21" customHeight="1" thickTop="1" thickBot="1" x14ac:dyDescent="0.35">
      <c r="A31" s="29"/>
      <c r="B31" s="134"/>
      <c r="C31" s="98"/>
      <c r="D31" s="99"/>
      <c r="E31" s="100"/>
      <c r="F31" s="99"/>
      <c r="G31" s="101"/>
      <c r="H31" s="29"/>
    </row>
    <row r="32" spans="1:10" ht="16.05" customHeight="1" thickTop="1" thickBot="1" x14ac:dyDescent="0.35">
      <c r="A32" s="29"/>
      <c r="B32" s="168" t="s">
        <v>93</v>
      </c>
      <c r="C32" s="77" t="s">
        <v>89</v>
      </c>
      <c r="D32" s="79"/>
      <c r="E32" s="80" t="s">
        <v>92</v>
      </c>
      <c r="F32" s="81"/>
      <c r="G32" s="82" t="s">
        <v>91</v>
      </c>
      <c r="H32" s="29"/>
    </row>
    <row r="33" spans="1:10" ht="21" customHeight="1" thickTop="1" thickBot="1" x14ac:dyDescent="0.35">
      <c r="A33" s="29"/>
      <c r="B33" s="169"/>
      <c r="C33" s="76">
        <v>1</v>
      </c>
      <c r="D33" s="26" t="s">
        <v>11</v>
      </c>
      <c r="E33" s="27">
        <v>5.71</v>
      </c>
      <c r="F33" s="26" t="s">
        <v>12</v>
      </c>
      <c r="G33" s="28">
        <f t="shared" si="1"/>
        <v>5.71</v>
      </c>
      <c r="H33" s="29"/>
    </row>
    <row r="34" spans="1:10" ht="16.05" customHeight="1" thickTop="1" thickBot="1" x14ac:dyDescent="0.35">
      <c r="A34" s="29"/>
      <c r="B34" s="169"/>
      <c r="C34" s="103" t="s">
        <v>90</v>
      </c>
      <c r="D34" s="86"/>
      <c r="E34" s="87" t="s">
        <v>92</v>
      </c>
      <c r="F34" s="88"/>
      <c r="G34" s="89" t="s">
        <v>86</v>
      </c>
      <c r="H34" s="29"/>
    </row>
    <row r="35" spans="1:10" ht="16.05" customHeight="1" thickTop="1" x14ac:dyDescent="0.3">
      <c r="A35" s="29"/>
      <c r="B35" s="170" t="s">
        <v>140</v>
      </c>
      <c r="C35" s="90">
        <v>1</v>
      </c>
      <c r="D35" s="63" t="s">
        <v>12</v>
      </c>
      <c r="E35" s="64">
        <v>0.17499999999999999</v>
      </c>
      <c r="F35" s="63" t="s">
        <v>11</v>
      </c>
      <c r="G35" s="164">
        <f t="shared" ref="G35" si="6">SUM(C35*E35)</f>
        <v>0.17499999999999999</v>
      </c>
      <c r="H35" s="29"/>
      <c r="J35" s="3" t="s">
        <v>122</v>
      </c>
    </row>
    <row r="36" spans="1:10" ht="34.200000000000003" customHeight="1" thickBot="1" x14ac:dyDescent="0.35">
      <c r="A36" s="29"/>
      <c r="B36" s="171" t="s">
        <v>141</v>
      </c>
      <c r="C36" s="155">
        <v>130</v>
      </c>
      <c r="D36" s="73" t="s">
        <v>34</v>
      </c>
      <c r="E36" s="156">
        <v>4.4482200000000001E-3</v>
      </c>
      <c r="F36" s="73" t="s">
        <v>134</v>
      </c>
      <c r="G36" s="163">
        <f t="shared" si="1"/>
        <v>0.57826860000000002</v>
      </c>
      <c r="H36" s="29"/>
      <c r="J36" s="3" t="s">
        <v>122</v>
      </c>
    </row>
    <row r="37" spans="1:10" ht="21" customHeight="1" thickTop="1" thickBot="1" x14ac:dyDescent="0.35">
      <c r="A37" s="29"/>
      <c r="B37" s="134"/>
      <c r="C37" s="98"/>
      <c r="D37" s="99"/>
      <c r="E37" s="100"/>
      <c r="F37" s="99"/>
      <c r="G37" s="101"/>
      <c r="H37" s="29"/>
    </row>
    <row r="38" spans="1:10" ht="16.05" customHeight="1" thickTop="1" thickBot="1" x14ac:dyDescent="0.35">
      <c r="A38" s="29"/>
      <c r="B38" s="262" t="s">
        <v>87</v>
      </c>
      <c r="C38" s="77" t="s">
        <v>89</v>
      </c>
      <c r="D38" s="79"/>
      <c r="E38" s="80" t="s">
        <v>92</v>
      </c>
      <c r="F38" s="81"/>
      <c r="G38" s="82" t="s">
        <v>91</v>
      </c>
      <c r="H38" s="29"/>
    </row>
    <row r="39" spans="1:10" ht="21" customHeight="1" thickTop="1" thickBot="1" x14ac:dyDescent="0.35">
      <c r="A39" s="29"/>
      <c r="B39" s="263"/>
      <c r="C39" s="32">
        <v>0</v>
      </c>
      <c r="D39" s="30" t="s">
        <v>16</v>
      </c>
      <c r="E39" s="33">
        <v>6.2E-2</v>
      </c>
      <c r="F39" s="30" t="s">
        <v>17</v>
      </c>
      <c r="G39" s="34">
        <f t="shared" ref="G39" si="7">SUM(C39*E39)</f>
        <v>0</v>
      </c>
      <c r="H39" s="29"/>
      <c r="J39" s="158"/>
    </row>
    <row r="40" spans="1:10" ht="16.05" customHeight="1" thickTop="1" thickBot="1" x14ac:dyDescent="0.35">
      <c r="A40" s="29"/>
      <c r="B40" s="263"/>
      <c r="C40" s="103" t="s">
        <v>90</v>
      </c>
      <c r="D40" s="86"/>
      <c r="E40" s="87" t="s">
        <v>92</v>
      </c>
      <c r="F40" s="88"/>
      <c r="G40" s="89" t="s">
        <v>86</v>
      </c>
      <c r="H40" s="29"/>
    </row>
    <row r="41" spans="1:10" ht="21" customHeight="1" thickTop="1" thickBot="1" x14ac:dyDescent="0.35">
      <c r="A41" s="29"/>
      <c r="B41" s="264"/>
      <c r="C41" s="94">
        <v>0</v>
      </c>
      <c r="D41" s="95" t="s">
        <v>17</v>
      </c>
      <c r="E41" s="96">
        <v>16.02</v>
      </c>
      <c r="F41" s="95" t="s">
        <v>16</v>
      </c>
      <c r="G41" s="97">
        <f t="shared" ref="G41" si="8">SUM(C41*E41)</f>
        <v>0</v>
      </c>
      <c r="H41" s="29"/>
    </row>
    <row r="42" spans="1:10" ht="21" customHeight="1" thickTop="1" thickBot="1" x14ac:dyDescent="0.35">
      <c r="A42" s="29"/>
      <c r="B42" s="134"/>
      <c r="C42" s="98"/>
      <c r="D42" s="99"/>
      <c r="E42" s="100"/>
      <c r="F42" s="99"/>
      <c r="G42" s="101"/>
      <c r="H42" s="29"/>
    </row>
    <row r="43" spans="1:10" ht="21" customHeight="1" thickTop="1" thickBot="1" x14ac:dyDescent="0.35">
      <c r="A43" s="29"/>
      <c r="B43" s="262" t="s">
        <v>129</v>
      </c>
      <c r="C43" s="123" t="s">
        <v>113</v>
      </c>
      <c r="D43" s="124"/>
      <c r="E43" s="125" t="s">
        <v>106</v>
      </c>
      <c r="F43" s="126"/>
      <c r="G43" s="127" t="s">
        <v>91</v>
      </c>
      <c r="H43" s="29"/>
    </row>
    <row r="44" spans="1:10" ht="32.4" customHeight="1" thickTop="1" x14ac:dyDescent="0.3">
      <c r="A44" s="29"/>
      <c r="B44" s="265"/>
      <c r="C44" s="159">
        <v>1</v>
      </c>
      <c r="D44" s="160" t="s">
        <v>131</v>
      </c>
      <c r="E44" s="161">
        <v>41840</v>
      </c>
      <c r="F44" s="160" t="s">
        <v>130</v>
      </c>
      <c r="G44" s="162">
        <f t="shared" ref="G44:G47" si="9">SUM(C44*E44)</f>
        <v>41840</v>
      </c>
      <c r="H44" s="29"/>
    </row>
    <row r="45" spans="1:10" ht="21" customHeight="1" x14ac:dyDescent="0.3">
      <c r="A45" s="29"/>
      <c r="B45" s="265"/>
      <c r="C45" s="121">
        <v>1</v>
      </c>
      <c r="D45" s="30" t="s">
        <v>132</v>
      </c>
      <c r="E45" s="33">
        <v>0</v>
      </c>
      <c r="F45" s="30" t="s">
        <v>111</v>
      </c>
      <c r="G45" s="120">
        <f t="shared" si="9"/>
        <v>0</v>
      </c>
      <c r="H45" s="29"/>
    </row>
    <row r="46" spans="1:10" ht="21" customHeight="1" x14ac:dyDescent="0.3">
      <c r="A46" s="29"/>
      <c r="B46" s="265"/>
      <c r="C46" s="159">
        <v>100</v>
      </c>
      <c r="D46" s="160" t="s">
        <v>114</v>
      </c>
      <c r="E46" s="161">
        <v>0.27779999999999999</v>
      </c>
      <c r="F46" s="160" t="s">
        <v>111</v>
      </c>
      <c r="G46" s="162">
        <f t="shared" si="9"/>
        <v>27.779999999999998</v>
      </c>
      <c r="H46" s="29"/>
    </row>
    <row r="47" spans="1:10" ht="21" customHeight="1" thickBot="1" x14ac:dyDescent="0.35">
      <c r="A47" s="29"/>
      <c r="B47" s="265"/>
      <c r="C47" s="121">
        <v>100</v>
      </c>
      <c r="D47" s="30" t="s">
        <v>128</v>
      </c>
      <c r="E47" s="33">
        <v>0.27779999999999999</v>
      </c>
      <c r="F47" s="30" t="s">
        <v>111</v>
      </c>
      <c r="G47" s="120">
        <f t="shared" si="9"/>
        <v>27.779999999999998</v>
      </c>
      <c r="H47" s="29"/>
    </row>
    <row r="48" spans="1:10" ht="21" customHeight="1" thickTop="1" thickBot="1" x14ac:dyDescent="0.35">
      <c r="A48" s="29"/>
      <c r="B48" s="263"/>
      <c r="C48" s="123"/>
      <c r="D48" s="124"/>
      <c r="E48" s="125" t="s">
        <v>105</v>
      </c>
      <c r="F48" s="126"/>
      <c r="G48" s="127" t="s">
        <v>86</v>
      </c>
      <c r="H48" s="29"/>
    </row>
    <row r="49" spans="1:10" ht="21" customHeight="1" thickTop="1" thickBot="1" x14ac:dyDescent="0.35">
      <c r="A49" s="29"/>
      <c r="B49" s="263"/>
      <c r="C49" s="94">
        <v>1</v>
      </c>
      <c r="D49" s="95" t="s">
        <v>111</v>
      </c>
      <c r="E49" s="96">
        <v>0.27779999999999999</v>
      </c>
      <c r="F49" s="95" t="s">
        <v>114</v>
      </c>
      <c r="G49" s="122">
        <f>SUM(C49/E49)</f>
        <v>3.599712023038157</v>
      </c>
      <c r="H49" s="29"/>
    </row>
    <row r="50" spans="1:10" ht="21" customHeight="1" thickTop="1" thickBot="1" x14ac:dyDescent="0.35">
      <c r="A50" s="29"/>
      <c r="B50" s="264"/>
      <c r="C50" s="94"/>
      <c r="D50" s="95"/>
      <c r="E50" s="96"/>
      <c r="F50" s="95"/>
      <c r="G50" s="122"/>
      <c r="H50" s="29"/>
    </row>
    <row r="51" spans="1:10" ht="32.4" customHeight="1" thickTop="1" thickBot="1" x14ac:dyDescent="0.35">
      <c r="A51" s="29"/>
      <c r="B51" s="132" t="s">
        <v>112</v>
      </c>
      <c r="C51" s="269" t="s">
        <v>133</v>
      </c>
      <c r="D51" s="270"/>
      <c r="E51" s="270"/>
      <c r="F51" s="270"/>
      <c r="G51" s="271"/>
      <c r="H51" s="29"/>
    </row>
    <row r="52" spans="1:10" ht="21" customHeight="1" thickTop="1" thickBot="1" x14ac:dyDescent="0.35">
      <c r="A52" s="29"/>
      <c r="B52" s="135"/>
      <c r="C52" s="98"/>
      <c r="D52" s="99"/>
      <c r="E52" s="100"/>
      <c r="F52" s="99"/>
      <c r="G52" s="101"/>
      <c r="H52" s="29"/>
    </row>
    <row r="53" spans="1:10" ht="16.05" customHeight="1" thickTop="1" thickBot="1" x14ac:dyDescent="0.35">
      <c r="A53" s="29"/>
      <c r="B53" s="262" t="s">
        <v>107</v>
      </c>
      <c r="C53" s="77" t="s">
        <v>89</v>
      </c>
      <c r="D53" s="79"/>
      <c r="E53" s="80" t="s">
        <v>92</v>
      </c>
      <c r="F53" s="81"/>
      <c r="G53" s="82" t="s">
        <v>91</v>
      </c>
      <c r="H53" s="29"/>
    </row>
    <row r="54" spans="1:10" ht="21" customHeight="1" thickTop="1" thickBot="1" x14ac:dyDescent="0.35">
      <c r="A54" s="29"/>
      <c r="B54" s="263"/>
      <c r="C54" s="32">
        <v>1</v>
      </c>
      <c r="D54" s="30" t="s">
        <v>18</v>
      </c>
      <c r="E54" s="137">
        <v>0.27777800000000002</v>
      </c>
      <c r="F54" s="95" t="s">
        <v>119</v>
      </c>
      <c r="G54" s="140">
        <f t="shared" ref="G54:G55" si="10">SUM(C54*E54)</f>
        <v>0.27777800000000002</v>
      </c>
      <c r="H54" s="29"/>
      <c r="J54" s="3" t="s">
        <v>120</v>
      </c>
    </row>
    <row r="55" spans="1:10" ht="21" customHeight="1" thickTop="1" thickBot="1" x14ac:dyDescent="0.35">
      <c r="A55" s="29"/>
      <c r="B55" s="263"/>
      <c r="C55" s="94">
        <v>1</v>
      </c>
      <c r="D55" s="95" t="s">
        <v>121</v>
      </c>
      <c r="E55" s="138">
        <v>2.7779999999999998E-4</v>
      </c>
      <c r="F55" s="95" t="s">
        <v>119</v>
      </c>
      <c r="G55" s="141">
        <f t="shared" si="10"/>
        <v>2.7779999999999998E-4</v>
      </c>
      <c r="H55" s="29"/>
      <c r="J55" s="3" t="s">
        <v>122</v>
      </c>
    </row>
    <row r="56" spans="1:10" ht="16.05" customHeight="1" thickTop="1" thickBot="1" x14ac:dyDescent="0.35">
      <c r="A56" s="29"/>
      <c r="B56" s="263"/>
      <c r="C56" s="103" t="s">
        <v>90</v>
      </c>
      <c r="D56" s="86"/>
      <c r="E56" s="87" t="s">
        <v>92</v>
      </c>
      <c r="F56" s="88"/>
      <c r="G56" s="89" t="s">
        <v>86</v>
      </c>
      <c r="H56" s="29"/>
    </row>
    <row r="57" spans="1:10" ht="21" customHeight="1" thickTop="1" thickBot="1" x14ac:dyDescent="0.35">
      <c r="A57" s="29"/>
      <c r="B57" s="263"/>
      <c r="C57" s="94">
        <v>1</v>
      </c>
      <c r="D57" s="95" t="s">
        <v>119</v>
      </c>
      <c r="E57" s="96">
        <v>3.6</v>
      </c>
      <c r="F57" s="95" t="s">
        <v>18</v>
      </c>
      <c r="G57" s="97">
        <f t="shared" ref="G57" si="11">SUM(C57*E57)</f>
        <v>3.6</v>
      </c>
      <c r="H57" s="29"/>
      <c r="J57" s="3" t="s">
        <v>122</v>
      </c>
    </row>
    <row r="58" spans="1:10" ht="21" customHeight="1" thickTop="1" thickBot="1" x14ac:dyDescent="0.35">
      <c r="A58" s="29"/>
      <c r="B58" s="263"/>
      <c r="C58" s="94">
        <v>1</v>
      </c>
      <c r="D58" s="95" t="s">
        <v>119</v>
      </c>
      <c r="E58" s="139">
        <v>3600</v>
      </c>
      <c r="F58" s="95" t="s">
        <v>121</v>
      </c>
      <c r="G58" s="97">
        <f t="shared" ref="G58" si="12">SUM(C58*E58)</f>
        <v>3600</v>
      </c>
      <c r="H58" s="29"/>
      <c r="J58" s="3" t="s">
        <v>122</v>
      </c>
    </row>
    <row r="59" spans="1:10" ht="21" customHeight="1" thickTop="1" thickBot="1" x14ac:dyDescent="0.35">
      <c r="A59" s="29"/>
      <c r="B59" s="264"/>
      <c r="C59" s="94">
        <v>1</v>
      </c>
      <c r="D59" s="95" t="s">
        <v>123</v>
      </c>
      <c r="E59" s="96">
        <v>1</v>
      </c>
      <c r="F59" s="95" t="s">
        <v>124</v>
      </c>
      <c r="G59" s="97">
        <f t="shared" ref="G59" si="13">SUM(C59*E59)</f>
        <v>1</v>
      </c>
      <c r="H59" s="29"/>
      <c r="J59" s="3" t="s">
        <v>122</v>
      </c>
    </row>
    <row r="60" spans="1:10" ht="21" customHeight="1" thickTop="1" thickBot="1" x14ac:dyDescent="0.35">
      <c r="A60" s="29"/>
      <c r="B60" s="134"/>
      <c r="C60" s="98"/>
      <c r="D60" s="99"/>
      <c r="E60" s="100"/>
      <c r="F60" s="99"/>
      <c r="G60" s="101"/>
      <c r="H60" s="29"/>
    </row>
    <row r="61" spans="1:10" ht="16.05" customHeight="1" thickTop="1" thickBot="1" x14ac:dyDescent="0.35">
      <c r="A61" s="29"/>
      <c r="B61" s="262" t="s">
        <v>108</v>
      </c>
      <c r="C61" s="77" t="s">
        <v>89</v>
      </c>
      <c r="D61" s="79"/>
      <c r="E61" s="80" t="s">
        <v>92</v>
      </c>
      <c r="F61" s="81"/>
      <c r="G61" s="82" t="s">
        <v>91</v>
      </c>
      <c r="H61" s="29"/>
    </row>
    <row r="62" spans="1:10" ht="21" customHeight="1" thickTop="1" x14ac:dyDescent="0.3">
      <c r="A62" s="29"/>
      <c r="B62" s="263"/>
      <c r="C62" s="14">
        <v>1</v>
      </c>
      <c r="D62" s="15" t="s">
        <v>19</v>
      </c>
      <c r="E62" s="142">
        <v>0.94781711999999996</v>
      </c>
      <c r="F62" s="15" t="s">
        <v>20</v>
      </c>
      <c r="G62" s="143">
        <f t="shared" ref="G62:G64" si="14">SUM(C62*E62)</f>
        <v>0.94781711999999996</v>
      </c>
      <c r="H62" s="29"/>
      <c r="J62" s="3" t="s">
        <v>122</v>
      </c>
    </row>
    <row r="63" spans="1:10" ht="21" customHeight="1" x14ac:dyDescent="0.3">
      <c r="A63" s="29"/>
      <c r="B63" s="263"/>
      <c r="C63" s="35">
        <v>1</v>
      </c>
      <c r="D63" s="36" t="s">
        <v>21</v>
      </c>
      <c r="E63" s="144">
        <v>9.4782000000000004E-4</v>
      </c>
      <c r="F63" s="36" t="s">
        <v>20</v>
      </c>
      <c r="G63" s="145">
        <f t="shared" si="14"/>
        <v>9.4782000000000004E-4</v>
      </c>
      <c r="H63" s="29"/>
      <c r="J63" s="3" t="s">
        <v>122</v>
      </c>
    </row>
    <row r="64" spans="1:10" ht="21" customHeight="1" thickBot="1" x14ac:dyDescent="0.35">
      <c r="A64" s="29"/>
      <c r="B64" s="263"/>
      <c r="C64" s="19">
        <v>1</v>
      </c>
      <c r="D64" s="20" t="s">
        <v>18</v>
      </c>
      <c r="E64" s="146">
        <v>9.4781698999999997E-3</v>
      </c>
      <c r="F64" s="20" t="s">
        <v>22</v>
      </c>
      <c r="G64" s="147">
        <f t="shared" si="14"/>
        <v>9.4781698999999997E-3</v>
      </c>
      <c r="H64" s="29"/>
      <c r="J64" s="3" t="s">
        <v>122</v>
      </c>
    </row>
    <row r="65" spans="1:10" ht="16.05" customHeight="1" thickTop="1" thickBot="1" x14ac:dyDescent="0.35">
      <c r="A65" s="29"/>
      <c r="B65" s="263"/>
      <c r="C65" s="103" t="s">
        <v>90</v>
      </c>
      <c r="D65" s="86"/>
      <c r="E65" s="87" t="s">
        <v>92</v>
      </c>
      <c r="F65" s="88"/>
      <c r="G65" s="89" t="s">
        <v>86</v>
      </c>
      <c r="H65" s="29"/>
    </row>
    <row r="66" spans="1:10" ht="21" customHeight="1" thickTop="1" x14ac:dyDescent="0.3">
      <c r="A66" s="29"/>
      <c r="B66" s="263"/>
      <c r="C66" s="14">
        <v>1</v>
      </c>
      <c r="D66" s="15" t="s">
        <v>20</v>
      </c>
      <c r="E66" s="16">
        <v>1.0549999999999999</v>
      </c>
      <c r="F66" s="15" t="s">
        <v>19</v>
      </c>
      <c r="G66" s="74">
        <f t="shared" ref="G66:G68" si="15">SUM(C66*E66)</f>
        <v>1.0549999999999999</v>
      </c>
      <c r="H66" s="29"/>
      <c r="J66" s="3" t="s">
        <v>122</v>
      </c>
    </row>
    <row r="67" spans="1:10" ht="21" customHeight="1" x14ac:dyDescent="0.3">
      <c r="A67" s="29"/>
      <c r="B67" s="263"/>
      <c r="C67" s="35">
        <v>1</v>
      </c>
      <c r="D67" s="37" t="s">
        <v>20</v>
      </c>
      <c r="E67" s="148">
        <v>1055.05585</v>
      </c>
      <c r="F67" s="37" t="s">
        <v>21</v>
      </c>
      <c r="G67" s="149">
        <f t="shared" si="15"/>
        <v>1055.05585</v>
      </c>
      <c r="H67" s="29"/>
      <c r="J67" s="3" t="s">
        <v>122</v>
      </c>
    </row>
    <row r="68" spans="1:10" ht="21" customHeight="1" thickBot="1" x14ac:dyDescent="0.35">
      <c r="A68" s="29"/>
      <c r="B68" s="264"/>
      <c r="C68" s="92">
        <v>1</v>
      </c>
      <c r="D68" s="67" t="s">
        <v>22</v>
      </c>
      <c r="E68" s="68">
        <v>105.5056</v>
      </c>
      <c r="F68" s="67" t="s">
        <v>18</v>
      </c>
      <c r="G68" s="69">
        <f t="shared" si="15"/>
        <v>105.5056</v>
      </c>
      <c r="H68" s="29"/>
      <c r="J68" s="3" t="s">
        <v>122</v>
      </c>
    </row>
    <row r="69" spans="1:10" ht="21" customHeight="1" thickTop="1" thickBot="1" x14ac:dyDescent="0.35">
      <c r="A69" s="29"/>
      <c r="B69" s="134"/>
      <c r="C69" s="98"/>
      <c r="D69" s="99"/>
      <c r="E69" s="100"/>
      <c r="F69" s="99"/>
      <c r="G69" s="101"/>
      <c r="H69" s="29"/>
    </row>
    <row r="70" spans="1:10" ht="16.05" customHeight="1" thickTop="1" thickBot="1" x14ac:dyDescent="0.35">
      <c r="A70" s="29"/>
      <c r="B70" s="262" t="s">
        <v>109</v>
      </c>
      <c r="C70" s="77" t="s">
        <v>89</v>
      </c>
      <c r="D70" s="79"/>
      <c r="E70" s="80" t="s">
        <v>92</v>
      </c>
      <c r="F70" s="81"/>
      <c r="G70" s="82" t="s">
        <v>91</v>
      </c>
      <c r="H70" s="29"/>
    </row>
    <row r="71" spans="1:10" ht="21" customHeight="1" thickTop="1" thickBot="1" x14ac:dyDescent="0.35">
      <c r="A71" s="29"/>
      <c r="B71" s="263"/>
      <c r="C71" s="32">
        <v>1</v>
      </c>
      <c r="D71" s="30" t="s">
        <v>67</v>
      </c>
      <c r="E71" s="137">
        <v>3.4121416330000001</v>
      </c>
      <c r="F71" s="30" t="s">
        <v>23</v>
      </c>
      <c r="G71" s="140">
        <f t="shared" ref="G71" si="16">SUM(C71*E71)</f>
        <v>3.4121416330000001</v>
      </c>
      <c r="H71" s="29"/>
      <c r="J71" s="3" t="s">
        <v>122</v>
      </c>
    </row>
    <row r="72" spans="1:10" ht="16.05" customHeight="1" thickTop="1" thickBot="1" x14ac:dyDescent="0.35">
      <c r="A72" s="29"/>
      <c r="B72" s="263"/>
      <c r="C72" s="103" t="s">
        <v>90</v>
      </c>
      <c r="D72" s="86"/>
      <c r="E72" s="87" t="s">
        <v>92</v>
      </c>
      <c r="F72" s="88"/>
      <c r="G72" s="89" t="s">
        <v>86</v>
      </c>
      <c r="H72" s="29"/>
    </row>
    <row r="73" spans="1:10" ht="21" customHeight="1" thickTop="1" thickBot="1" x14ac:dyDescent="0.35">
      <c r="A73" s="29"/>
      <c r="B73" s="264"/>
      <c r="C73" s="94">
        <v>1</v>
      </c>
      <c r="D73" s="95" t="s">
        <v>23</v>
      </c>
      <c r="E73" s="138">
        <v>0.29307106999999999</v>
      </c>
      <c r="F73" s="95" t="s">
        <v>67</v>
      </c>
      <c r="G73" s="141">
        <f t="shared" ref="G73" si="17">SUM(C73*E73)</f>
        <v>0.29307106999999999</v>
      </c>
      <c r="H73" s="29"/>
      <c r="J73" s="3" t="s">
        <v>122</v>
      </c>
    </row>
    <row r="74" spans="1:10" ht="21" customHeight="1" thickTop="1" thickBot="1" x14ac:dyDescent="0.35">
      <c r="A74" s="29"/>
      <c r="B74" s="134"/>
      <c r="C74" s="98"/>
      <c r="D74" s="99"/>
      <c r="E74" s="100"/>
      <c r="F74" s="99"/>
      <c r="G74" s="101"/>
      <c r="H74" s="29"/>
    </row>
    <row r="75" spans="1:10" s="37" customFormat="1" ht="16.05" customHeight="1" thickTop="1" thickBot="1" x14ac:dyDescent="0.35">
      <c r="A75" s="29"/>
      <c r="B75" s="262" t="s">
        <v>118</v>
      </c>
      <c r="C75" s="77" t="s">
        <v>89</v>
      </c>
      <c r="D75" s="79"/>
      <c r="E75" s="80" t="s">
        <v>92</v>
      </c>
      <c r="F75" s="81"/>
      <c r="G75" s="82" t="s">
        <v>91</v>
      </c>
      <c r="H75" s="29"/>
      <c r="I75" s="39"/>
    </row>
    <row r="76" spans="1:10" s="37" customFormat="1" ht="21" customHeight="1" thickTop="1" x14ac:dyDescent="0.3">
      <c r="A76" s="29"/>
      <c r="B76" s="263"/>
      <c r="C76" s="14">
        <v>0</v>
      </c>
      <c r="D76" s="15" t="s">
        <v>24</v>
      </c>
      <c r="E76" s="16">
        <v>1.5800000000000002E-2</v>
      </c>
      <c r="F76" s="15" t="s">
        <v>25</v>
      </c>
      <c r="G76" s="17">
        <f t="shared" ref="G76:G80" si="18">SUM(C76*E76)</f>
        <v>0</v>
      </c>
      <c r="H76" s="29"/>
      <c r="I76" s="39"/>
    </row>
    <row r="77" spans="1:10" s="37" customFormat="1" ht="21" customHeight="1" x14ac:dyDescent="0.3">
      <c r="A77" s="29"/>
      <c r="B77" s="263"/>
      <c r="C77" s="25">
        <v>0</v>
      </c>
      <c r="D77" s="3" t="s">
        <v>27</v>
      </c>
      <c r="E77" s="128">
        <v>0.26419999999999999</v>
      </c>
      <c r="F77" s="26" t="s">
        <v>25</v>
      </c>
      <c r="G77" s="130">
        <f t="shared" si="18"/>
        <v>0</v>
      </c>
      <c r="H77" s="29"/>
      <c r="I77" s="39"/>
    </row>
    <row r="78" spans="1:10" s="37" customFormat="1" ht="21" customHeight="1" x14ac:dyDescent="0.3">
      <c r="A78" s="29"/>
      <c r="B78" s="263"/>
      <c r="C78" s="2">
        <v>0</v>
      </c>
      <c r="D78" s="3" t="s">
        <v>24</v>
      </c>
      <c r="E78" s="43">
        <v>1.32E-2</v>
      </c>
      <c r="F78" s="1" t="s">
        <v>28</v>
      </c>
      <c r="G78" s="44">
        <f t="shared" si="18"/>
        <v>0</v>
      </c>
      <c r="H78" s="29"/>
      <c r="I78" s="39"/>
    </row>
    <row r="79" spans="1:10" s="37" customFormat="1" ht="21" customHeight="1" x14ac:dyDescent="0.3">
      <c r="A79" s="29"/>
      <c r="B79" s="263"/>
      <c r="C79" s="46">
        <v>0</v>
      </c>
      <c r="D79" s="47" t="s">
        <v>27</v>
      </c>
      <c r="E79" s="48">
        <v>0.22</v>
      </c>
      <c r="F79" s="47" t="s">
        <v>28</v>
      </c>
      <c r="G79" s="129">
        <f t="shared" si="18"/>
        <v>0</v>
      </c>
      <c r="H79" s="29"/>
      <c r="I79" s="39"/>
    </row>
    <row r="80" spans="1:10" s="37" customFormat="1" ht="21" customHeight="1" thickBot="1" x14ac:dyDescent="0.35">
      <c r="A80" s="29"/>
      <c r="B80" s="263"/>
      <c r="C80" s="19">
        <v>0</v>
      </c>
      <c r="D80" s="20" t="s">
        <v>30</v>
      </c>
      <c r="E80" s="21">
        <v>2119</v>
      </c>
      <c r="F80" s="50" t="s">
        <v>31</v>
      </c>
      <c r="G80" s="22">
        <f t="shared" si="18"/>
        <v>0</v>
      </c>
      <c r="H80" s="29"/>
      <c r="I80" s="39"/>
    </row>
    <row r="81" spans="1:10" s="37" customFormat="1" ht="16.05" customHeight="1" thickTop="1" thickBot="1" x14ac:dyDescent="0.35">
      <c r="A81" s="29"/>
      <c r="B81" s="263"/>
      <c r="C81" s="103" t="s">
        <v>90</v>
      </c>
      <c r="D81" s="86"/>
      <c r="E81" s="87" t="s">
        <v>92</v>
      </c>
      <c r="F81" s="88"/>
      <c r="G81" s="89" t="s">
        <v>86</v>
      </c>
      <c r="H81" s="29"/>
      <c r="I81" s="39"/>
    </row>
    <row r="82" spans="1:10" s="37" customFormat="1" ht="21" customHeight="1" thickTop="1" x14ac:dyDescent="0.3">
      <c r="A82" s="29"/>
      <c r="B82" s="263"/>
      <c r="C82" s="40">
        <v>0</v>
      </c>
      <c r="D82" s="15" t="s">
        <v>25</v>
      </c>
      <c r="E82" s="41">
        <v>3785.42</v>
      </c>
      <c r="F82" s="31" t="s">
        <v>26</v>
      </c>
      <c r="G82" s="42">
        <f t="shared" ref="G82:G86" si="19">SUM(C82*E82)</f>
        <v>0</v>
      </c>
      <c r="H82" s="29"/>
      <c r="I82" s="39"/>
    </row>
    <row r="83" spans="1:10" s="37" customFormat="1" ht="21" customHeight="1" x14ac:dyDescent="0.3">
      <c r="A83" s="29"/>
      <c r="B83" s="263"/>
      <c r="C83" s="9">
        <v>0</v>
      </c>
      <c r="D83" s="26" t="s">
        <v>25</v>
      </c>
      <c r="E83" s="10">
        <v>3.79</v>
      </c>
      <c r="F83" s="3" t="s">
        <v>27</v>
      </c>
      <c r="G83" s="13">
        <f t="shared" si="19"/>
        <v>0</v>
      </c>
      <c r="H83" s="29"/>
      <c r="I83" s="39"/>
    </row>
    <row r="84" spans="1:10" s="37" customFormat="1" ht="21" customHeight="1" x14ac:dyDescent="0.3">
      <c r="A84" s="29"/>
      <c r="B84" s="263"/>
      <c r="C84" s="2">
        <v>0</v>
      </c>
      <c r="D84" s="1" t="s">
        <v>28</v>
      </c>
      <c r="E84" s="43">
        <v>4546.09</v>
      </c>
      <c r="F84" s="1" t="s">
        <v>29</v>
      </c>
      <c r="G84" s="45">
        <f t="shared" si="19"/>
        <v>0</v>
      </c>
      <c r="H84" s="29"/>
      <c r="I84" s="39"/>
    </row>
    <row r="85" spans="1:10" s="37" customFormat="1" ht="21" customHeight="1" x14ac:dyDescent="0.3">
      <c r="A85" s="29"/>
      <c r="B85" s="263"/>
      <c r="C85" s="46">
        <v>0</v>
      </c>
      <c r="D85" s="47" t="s">
        <v>28</v>
      </c>
      <c r="E85" s="48">
        <v>4.5599999999999996</v>
      </c>
      <c r="F85" s="47" t="s">
        <v>27</v>
      </c>
      <c r="G85" s="49">
        <f t="shared" si="19"/>
        <v>0</v>
      </c>
      <c r="H85" s="29"/>
      <c r="I85" s="39"/>
    </row>
    <row r="86" spans="1:10" s="37" customFormat="1" ht="21" customHeight="1" thickBot="1" x14ac:dyDescent="0.35">
      <c r="A86" s="29"/>
      <c r="B86" s="264"/>
      <c r="C86" s="51">
        <v>0</v>
      </c>
      <c r="D86" s="50" t="s">
        <v>31</v>
      </c>
      <c r="E86" s="52">
        <v>2.8299999999999999E-2</v>
      </c>
      <c r="F86" s="50" t="s">
        <v>32</v>
      </c>
      <c r="G86" s="53">
        <f t="shared" si="19"/>
        <v>0</v>
      </c>
      <c r="H86" s="29"/>
      <c r="I86" s="39"/>
    </row>
    <row r="87" spans="1:10" ht="21" customHeight="1" thickTop="1" thickBot="1" x14ac:dyDescent="0.35">
      <c r="A87" s="29"/>
      <c r="B87" s="134"/>
      <c r="C87" s="98"/>
      <c r="D87" s="99"/>
      <c r="E87" s="100"/>
      <c r="F87" s="99"/>
      <c r="G87" s="101"/>
      <c r="H87" s="29"/>
    </row>
    <row r="88" spans="1:10" s="37" customFormat="1" ht="16.05" customHeight="1" thickTop="1" thickBot="1" x14ac:dyDescent="0.35">
      <c r="A88" s="29"/>
      <c r="B88" s="262" t="s">
        <v>139</v>
      </c>
      <c r="C88" s="77" t="s">
        <v>89</v>
      </c>
      <c r="D88" s="79"/>
      <c r="E88" s="80" t="s">
        <v>92</v>
      </c>
      <c r="F88" s="81"/>
      <c r="G88" s="82" t="s">
        <v>91</v>
      </c>
      <c r="H88" s="29"/>
      <c r="I88" s="39"/>
    </row>
    <row r="89" spans="1:10" s="37" customFormat="1" ht="21" customHeight="1" thickTop="1" x14ac:dyDescent="0.3">
      <c r="A89" s="29"/>
      <c r="B89" s="263"/>
      <c r="C89" s="14">
        <v>0</v>
      </c>
      <c r="D89" s="15" t="s">
        <v>33</v>
      </c>
      <c r="E89" s="16">
        <v>0.22500000000000001</v>
      </c>
      <c r="F89" s="15" t="s">
        <v>34</v>
      </c>
      <c r="G89" s="17">
        <f t="shared" ref="G89:G90" si="20">SUM(C89*E89)</f>
        <v>0</v>
      </c>
      <c r="H89" s="29"/>
      <c r="I89" s="39"/>
    </row>
    <row r="90" spans="1:10" s="37" customFormat="1" ht="21" customHeight="1" x14ac:dyDescent="0.3">
      <c r="A90" s="29"/>
      <c r="B90" s="263"/>
      <c r="C90" s="19">
        <v>0</v>
      </c>
      <c r="D90" s="20" t="s">
        <v>33</v>
      </c>
      <c r="E90" s="21">
        <v>0.1019</v>
      </c>
      <c r="F90" s="20" t="s">
        <v>35</v>
      </c>
      <c r="G90" s="22">
        <f t="shared" si="20"/>
        <v>0</v>
      </c>
      <c r="H90" s="29"/>
      <c r="I90" s="39"/>
    </row>
    <row r="91" spans="1:10" s="37" customFormat="1" ht="21" customHeight="1" thickBot="1" x14ac:dyDescent="0.35">
      <c r="A91" s="29"/>
      <c r="B91" s="263"/>
      <c r="C91" s="19">
        <v>12.5</v>
      </c>
      <c r="D91" s="20" t="s">
        <v>126</v>
      </c>
      <c r="E91" s="146">
        <v>0.73756214927727004</v>
      </c>
      <c r="F91" s="20" t="s">
        <v>127</v>
      </c>
      <c r="G91" s="147">
        <f t="shared" ref="G91" si="21">SUM(C91*E91)</f>
        <v>9.2195268659658751</v>
      </c>
      <c r="H91" s="29"/>
      <c r="I91" s="39"/>
    </row>
    <row r="92" spans="1:10" s="37" customFormat="1" ht="16.05" customHeight="1" thickTop="1" thickBot="1" x14ac:dyDescent="0.35">
      <c r="A92" s="29"/>
      <c r="B92" s="263"/>
      <c r="C92" s="103" t="s">
        <v>90</v>
      </c>
      <c r="D92" s="86"/>
      <c r="E92" s="87" t="s">
        <v>92</v>
      </c>
      <c r="F92" s="88"/>
      <c r="G92" s="89" t="s">
        <v>86</v>
      </c>
      <c r="H92" s="29"/>
      <c r="I92" s="39"/>
    </row>
    <row r="93" spans="1:10" ht="21" customHeight="1" thickTop="1" x14ac:dyDescent="0.3">
      <c r="A93" s="29"/>
      <c r="B93" s="263"/>
      <c r="C93" s="90">
        <v>1</v>
      </c>
      <c r="D93" s="63" t="s">
        <v>34</v>
      </c>
      <c r="E93" s="64">
        <v>4.4480000000000004</v>
      </c>
      <c r="F93" s="63" t="s">
        <v>33</v>
      </c>
      <c r="G93" s="167">
        <f t="shared" ref="G93:G95" si="22">SUM(C93*E93)</f>
        <v>4.4480000000000004</v>
      </c>
      <c r="H93" s="29"/>
      <c r="J93" s="3" t="s">
        <v>122</v>
      </c>
    </row>
    <row r="94" spans="1:10" ht="21" customHeight="1" x14ac:dyDescent="0.3">
      <c r="A94" s="29"/>
      <c r="B94" s="263"/>
      <c r="C94" s="6">
        <v>1</v>
      </c>
      <c r="D94" s="7" t="s">
        <v>34</v>
      </c>
      <c r="E94" s="153">
        <v>4.4482200000000001E-3</v>
      </c>
      <c r="F94" s="26" t="s">
        <v>134</v>
      </c>
      <c r="G94" s="166">
        <f t="shared" ref="G94" si="23">SUM(C94*E94)</f>
        <v>4.4482200000000001E-3</v>
      </c>
      <c r="H94" s="29"/>
      <c r="J94" s="3" t="s">
        <v>122</v>
      </c>
    </row>
    <row r="95" spans="1:10" ht="21" customHeight="1" x14ac:dyDescent="0.3">
      <c r="A95" s="29"/>
      <c r="B95" s="263"/>
      <c r="C95" s="91">
        <v>0</v>
      </c>
      <c r="D95" s="3" t="s">
        <v>35</v>
      </c>
      <c r="E95" s="10">
        <v>9.8070000000000004</v>
      </c>
      <c r="F95" s="3" t="s">
        <v>33</v>
      </c>
      <c r="G95" s="13">
        <f t="shared" si="22"/>
        <v>0</v>
      </c>
      <c r="H95" s="29"/>
    </row>
    <row r="96" spans="1:10" ht="21" customHeight="1" thickBot="1" x14ac:dyDescent="0.35">
      <c r="A96" s="29"/>
      <c r="B96" s="272"/>
      <c r="C96" s="155">
        <v>1</v>
      </c>
      <c r="D96" s="20" t="s">
        <v>138</v>
      </c>
      <c r="E96" s="156">
        <v>1.355817</v>
      </c>
      <c r="F96" s="20" t="s">
        <v>126</v>
      </c>
      <c r="G96" s="157">
        <f t="shared" ref="G96" si="24">SUM(C96*E96)</f>
        <v>1.355817</v>
      </c>
      <c r="H96" s="29"/>
    </row>
    <row r="97" spans="1:8" ht="21" customHeight="1" thickTop="1" thickBot="1" x14ac:dyDescent="0.35">
      <c r="A97" s="29"/>
      <c r="B97" s="134"/>
      <c r="C97" s="98"/>
      <c r="D97" s="99"/>
      <c r="E97" s="100"/>
      <c r="F97" s="99"/>
      <c r="G97" s="101"/>
      <c r="H97" s="29"/>
    </row>
    <row r="98" spans="1:8" ht="16.05" customHeight="1" thickTop="1" thickBot="1" x14ac:dyDescent="0.35">
      <c r="A98" s="29"/>
      <c r="B98" s="262" t="s">
        <v>94</v>
      </c>
      <c r="C98" s="77" t="s">
        <v>89</v>
      </c>
      <c r="D98" s="79"/>
      <c r="E98" s="80" t="s">
        <v>92</v>
      </c>
      <c r="F98" s="81"/>
      <c r="G98" s="82" t="s">
        <v>91</v>
      </c>
      <c r="H98" s="29"/>
    </row>
    <row r="99" spans="1:8" ht="21" customHeight="1" thickTop="1" x14ac:dyDescent="0.3">
      <c r="A99" s="29"/>
      <c r="B99" s="263"/>
      <c r="C99" s="54">
        <v>0</v>
      </c>
      <c r="D99" s="55" t="s">
        <v>36</v>
      </c>
      <c r="E99" s="56">
        <v>0.17610000000000001</v>
      </c>
      <c r="F99" s="55" t="s">
        <v>37</v>
      </c>
      <c r="G99" s="57">
        <f t="shared" ref="G99:G102" si="25">SUM(C99*E99)</f>
        <v>0</v>
      </c>
      <c r="H99" s="29"/>
    </row>
    <row r="100" spans="1:8" ht="21" customHeight="1" x14ac:dyDescent="0.3">
      <c r="A100" s="29"/>
      <c r="B100" s="263"/>
      <c r="C100" s="9">
        <v>0</v>
      </c>
      <c r="D100" s="3" t="s">
        <v>39</v>
      </c>
      <c r="E100" s="10">
        <v>6.9349999999999996</v>
      </c>
      <c r="F100" s="3" t="s">
        <v>40</v>
      </c>
      <c r="G100" s="12">
        <f t="shared" si="25"/>
        <v>0</v>
      </c>
      <c r="H100" s="29"/>
    </row>
    <row r="101" spans="1:8" ht="21" customHeight="1" x14ac:dyDescent="0.3">
      <c r="A101" s="29"/>
      <c r="B101" s="263"/>
      <c r="C101" s="9">
        <v>0</v>
      </c>
      <c r="D101" s="3" t="s">
        <v>41</v>
      </c>
      <c r="E101" s="10">
        <v>5.6820000000000004</v>
      </c>
      <c r="F101" s="3" t="s">
        <v>42</v>
      </c>
      <c r="G101" s="12">
        <f t="shared" si="25"/>
        <v>0</v>
      </c>
      <c r="H101" s="29"/>
    </row>
    <row r="102" spans="1:8" ht="21" customHeight="1" thickBot="1" x14ac:dyDescent="0.35">
      <c r="A102" s="29"/>
      <c r="B102" s="263"/>
      <c r="C102" s="19">
        <v>0</v>
      </c>
      <c r="D102" s="20" t="s">
        <v>43</v>
      </c>
      <c r="E102" s="21">
        <v>0.17610000000000001</v>
      </c>
      <c r="F102" s="20" t="s">
        <v>44</v>
      </c>
      <c r="G102" s="22">
        <f t="shared" si="25"/>
        <v>0</v>
      </c>
      <c r="H102" s="29"/>
    </row>
    <row r="103" spans="1:8" ht="16.05" customHeight="1" thickTop="1" thickBot="1" x14ac:dyDescent="0.35">
      <c r="A103" s="29"/>
      <c r="B103" s="263"/>
      <c r="C103" s="103" t="s">
        <v>90</v>
      </c>
      <c r="D103" s="86"/>
      <c r="E103" s="87" t="s">
        <v>92</v>
      </c>
      <c r="F103" s="88"/>
      <c r="G103" s="89" t="s">
        <v>86</v>
      </c>
      <c r="H103" s="29"/>
    </row>
    <row r="104" spans="1:8" ht="21" customHeight="1" thickTop="1" x14ac:dyDescent="0.3">
      <c r="A104" s="29"/>
      <c r="B104" s="263"/>
      <c r="C104" s="54">
        <v>0</v>
      </c>
      <c r="D104" s="55" t="s">
        <v>37</v>
      </c>
      <c r="E104" s="56">
        <v>5.6779999999999999</v>
      </c>
      <c r="F104" s="55" t="s">
        <v>38</v>
      </c>
      <c r="G104" s="38">
        <f t="shared" ref="G104:G107" si="26">SUM(C104*E104)</f>
        <v>0</v>
      </c>
      <c r="H104" s="29"/>
    </row>
    <row r="105" spans="1:8" ht="21" customHeight="1" x14ac:dyDescent="0.3">
      <c r="A105" s="29"/>
      <c r="B105" s="263"/>
      <c r="C105" s="9">
        <v>0</v>
      </c>
      <c r="D105" s="3" t="s">
        <v>40</v>
      </c>
      <c r="E105" s="10">
        <v>0.14419999999999999</v>
      </c>
      <c r="F105" s="3" t="s">
        <v>39</v>
      </c>
      <c r="G105" s="13">
        <f t="shared" si="26"/>
        <v>0</v>
      </c>
      <c r="H105" s="29"/>
    </row>
    <row r="106" spans="1:8" ht="21" customHeight="1" x14ac:dyDescent="0.3">
      <c r="A106" s="29"/>
      <c r="B106" s="263"/>
      <c r="C106" s="9">
        <v>0</v>
      </c>
      <c r="D106" s="3" t="s">
        <v>42</v>
      </c>
      <c r="E106" s="10">
        <v>0.17599999999999999</v>
      </c>
      <c r="F106" s="3" t="s">
        <v>41</v>
      </c>
      <c r="G106" s="13">
        <f t="shared" si="26"/>
        <v>0</v>
      </c>
      <c r="H106" s="29"/>
    </row>
    <row r="107" spans="1:8" ht="21" customHeight="1" thickBot="1" x14ac:dyDescent="0.35">
      <c r="A107" s="29"/>
      <c r="B107" s="264"/>
      <c r="C107" s="92">
        <v>0</v>
      </c>
      <c r="D107" s="67" t="s">
        <v>44</v>
      </c>
      <c r="E107" s="68">
        <v>5.6779999999999999</v>
      </c>
      <c r="F107" s="67" t="s">
        <v>36</v>
      </c>
      <c r="G107" s="69">
        <f t="shared" si="26"/>
        <v>0</v>
      </c>
      <c r="H107" s="29"/>
    </row>
    <row r="108" spans="1:8" ht="21" customHeight="1" thickTop="1" thickBot="1" x14ac:dyDescent="0.35">
      <c r="A108" s="29"/>
      <c r="B108" s="134"/>
      <c r="C108" s="98"/>
      <c r="D108" s="99"/>
      <c r="E108" s="100"/>
      <c r="F108" s="99"/>
      <c r="G108" s="101"/>
      <c r="H108" s="29"/>
    </row>
    <row r="109" spans="1:8" ht="16.05" customHeight="1" thickTop="1" thickBot="1" x14ac:dyDescent="0.35">
      <c r="A109" s="29"/>
      <c r="B109" s="262" t="s">
        <v>95</v>
      </c>
      <c r="C109" s="77" t="s">
        <v>89</v>
      </c>
      <c r="D109" s="79"/>
      <c r="E109" s="80" t="s">
        <v>92</v>
      </c>
      <c r="F109" s="81"/>
      <c r="G109" s="82" t="s">
        <v>91</v>
      </c>
      <c r="H109" s="29"/>
    </row>
    <row r="110" spans="1:8" ht="21" customHeight="1" thickTop="1" x14ac:dyDescent="0.3">
      <c r="A110" s="29"/>
      <c r="B110" s="263"/>
      <c r="C110" s="14">
        <v>0</v>
      </c>
      <c r="D110" s="15" t="s">
        <v>45</v>
      </c>
      <c r="E110" s="16">
        <v>3.9399999999999998E-2</v>
      </c>
      <c r="F110" s="55" t="s">
        <v>46</v>
      </c>
      <c r="G110" s="18">
        <f t="shared" ref="G110:G112" si="27">SUM(C110*E110)</f>
        <v>0</v>
      </c>
      <c r="H110" s="29"/>
    </row>
    <row r="111" spans="1:8" ht="21" customHeight="1" x14ac:dyDescent="0.3">
      <c r="A111" s="29"/>
      <c r="B111" s="263"/>
      <c r="C111" s="9">
        <v>0</v>
      </c>
      <c r="D111" s="3" t="s">
        <v>47</v>
      </c>
      <c r="E111" s="10">
        <v>3.9399999999999998E-2</v>
      </c>
      <c r="F111" s="3" t="s">
        <v>48</v>
      </c>
      <c r="G111" s="13">
        <f t="shared" si="27"/>
        <v>0</v>
      </c>
      <c r="H111" s="29"/>
    </row>
    <row r="112" spans="1:8" ht="21" customHeight="1" thickBot="1" x14ac:dyDescent="0.35">
      <c r="A112" s="29"/>
      <c r="B112" s="263"/>
      <c r="C112" s="19">
        <v>0</v>
      </c>
      <c r="D112" s="20" t="s">
        <v>49</v>
      </c>
      <c r="E112" s="21">
        <v>3.2810000000000001</v>
      </c>
      <c r="F112" s="20" t="s">
        <v>50</v>
      </c>
      <c r="G112" s="23">
        <f t="shared" si="27"/>
        <v>0</v>
      </c>
      <c r="H112" s="29"/>
    </row>
    <row r="113" spans="1:9" ht="16.05" customHeight="1" thickTop="1" thickBot="1" x14ac:dyDescent="0.35">
      <c r="A113" s="29"/>
      <c r="B113" s="263"/>
      <c r="C113" s="103" t="s">
        <v>90</v>
      </c>
      <c r="D113" s="86"/>
      <c r="E113" s="87" t="s">
        <v>92</v>
      </c>
      <c r="F113" s="88"/>
      <c r="G113" s="89" t="s">
        <v>86</v>
      </c>
      <c r="H113" s="29"/>
    </row>
    <row r="114" spans="1:9" ht="21" customHeight="1" thickTop="1" x14ac:dyDescent="0.3">
      <c r="A114" s="29"/>
      <c r="B114" s="263"/>
      <c r="C114" s="14">
        <v>0</v>
      </c>
      <c r="D114" s="55" t="s">
        <v>46</v>
      </c>
      <c r="E114" s="16">
        <v>25.4</v>
      </c>
      <c r="F114" s="15" t="s">
        <v>45</v>
      </c>
      <c r="G114" s="18">
        <f t="shared" ref="G114:G116" si="28">SUM(C114*E114)</f>
        <v>0</v>
      </c>
      <c r="H114" s="29"/>
    </row>
    <row r="115" spans="1:9" ht="21" customHeight="1" x14ac:dyDescent="0.3">
      <c r="A115" s="29"/>
      <c r="B115" s="263"/>
      <c r="C115" s="9">
        <v>0</v>
      </c>
      <c r="D115" s="3" t="s">
        <v>48</v>
      </c>
      <c r="E115" s="10">
        <v>25.4</v>
      </c>
      <c r="F115" s="3" t="s">
        <v>47</v>
      </c>
      <c r="G115" s="13">
        <f t="shared" si="28"/>
        <v>0</v>
      </c>
      <c r="H115" s="29"/>
    </row>
    <row r="116" spans="1:9" ht="21" customHeight="1" thickBot="1" x14ac:dyDescent="0.35">
      <c r="A116" s="29"/>
      <c r="B116" s="264"/>
      <c r="C116" s="66">
        <v>0</v>
      </c>
      <c r="D116" s="67" t="s">
        <v>50</v>
      </c>
      <c r="E116" s="68">
        <v>0.30480000000000002</v>
      </c>
      <c r="F116" s="67" t="s">
        <v>49</v>
      </c>
      <c r="G116" s="69">
        <f t="shared" si="28"/>
        <v>0</v>
      </c>
      <c r="H116" s="29"/>
    </row>
    <row r="117" spans="1:9" ht="21" customHeight="1" thickTop="1" thickBot="1" x14ac:dyDescent="0.35">
      <c r="A117" s="29"/>
      <c r="B117" s="134"/>
      <c r="C117" s="98"/>
      <c r="D117" s="99"/>
      <c r="E117" s="100"/>
      <c r="F117" s="99"/>
      <c r="G117" s="101"/>
      <c r="H117" s="29"/>
    </row>
    <row r="118" spans="1:9" ht="16.05" customHeight="1" thickTop="1" thickBot="1" x14ac:dyDescent="0.35">
      <c r="A118" s="29"/>
      <c r="B118" s="262" t="s">
        <v>96</v>
      </c>
      <c r="C118" s="77" t="s">
        <v>89</v>
      </c>
      <c r="D118" s="79"/>
      <c r="E118" s="80" t="s">
        <v>92</v>
      </c>
      <c r="F118" s="81"/>
      <c r="G118" s="82" t="s">
        <v>91</v>
      </c>
      <c r="H118" s="29"/>
    </row>
    <row r="119" spans="1:9" ht="21" customHeight="1" thickTop="1" x14ac:dyDescent="0.3">
      <c r="A119" s="29"/>
      <c r="B119" s="263"/>
      <c r="C119" s="14">
        <v>0</v>
      </c>
      <c r="D119" s="15" t="s">
        <v>51</v>
      </c>
      <c r="E119" s="16">
        <v>3.5299999999999998E-2</v>
      </c>
      <c r="F119" s="15" t="s">
        <v>52</v>
      </c>
      <c r="G119" s="17">
        <f t="shared" ref="G119:G121" si="29">SUM(C119*E119)</f>
        <v>0</v>
      </c>
      <c r="H119" s="29"/>
    </row>
    <row r="120" spans="1:9" ht="21" customHeight="1" x14ac:dyDescent="0.3">
      <c r="A120" s="29"/>
      <c r="B120" s="263"/>
      <c r="C120" s="9">
        <v>0</v>
      </c>
      <c r="D120" s="3" t="s">
        <v>53</v>
      </c>
      <c r="E120" s="10">
        <v>2.2050000000000001</v>
      </c>
      <c r="F120" s="3" t="s">
        <v>54</v>
      </c>
      <c r="G120" s="12">
        <f t="shared" si="29"/>
        <v>0</v>
      </c>
      <c r="H120" s="29"/>
    </row>
    <row r="121" spans="1:9" ht="21" customHeight="1" thickBot="1" x14ac:dyDescent="0.35">
      <c r="A121" s="29"/>
      <c r="B121" s="263"/>
      <c r="C121" s="19">
        <v>0</v>
      </c>
      <c r="D121" s="20" t="s">
        <v>55</v>
      </c>
      <c r="E121" s="21">
        <v>1.1020000000000001</v>
      </c>
      <c r="F121" s="20" t="s">
        <v>56</v>
      </c>
      <c r="G121" s="22">
        <f t="shared" si="29"/>
        <v>0</v>
      </c>
      <c r="H121" s="29"/>
    </row>
    <row r="122" spans="1:9" ht="16.05" customHeight="1" thickTop="1" thickBot="1" x14ac:dyDescent="0.35">
      <c r="A122" s="29"/>
      <c r="B122" s="263"/>
      <c r="C122" s="103" t="s">
        <v>90</v>
      </c>
      <c r="D122" s="86"/>
      <c r="E122" s="87" t="s">
        <v>92</v>
      </c>
      <c r="F122" s="88"/>
      <c r="G122" s="89" t="s">
        <v>86</v>
      </c>
      <c r="H122" s="29"/>
    </row>
    <row r="123" spans="1:9" s="37" customFormat="1" ht="21" customHeight="1" thickTop="1" x14ac:dyDescent="0.3">
      <c r="A123" s="29"/>
      <c r="B123" s="263"/>
      <c r="C123" s="14">
        <v>0</v>
      </c>
      <c r="D123" s="15" t="s">
        <v>52</v>
      </c>
      <c r="E123" s="16">
        <v>28.35</v>
      </c>
      <c r="F123" s="15" t="s">
        <v>51</v>
      </c>
      <c r="G123" s="18">
        <f t="shared" ref="G123:G125" si="30">SUM(C123*E123)</f>
        <v>0</v>
      </c>
      <c r="H123" s="29"/>
      <c r="I123" s="39"/>
    </row>
    <row r="124" spans="1:9" ht="21" customHeight="1" x14ac:dyDescent="0.3">
      <c r="A124" s="29"/>
      <c r="B124" s="263"/>
      <c r="C124" s="9">
        <v>0</v>
      </c>
      <c r="D124" s="3" t="s">
        <v>54</v>
      </c>
      <c r="E124" s="10">
        <v>0.4536</v>
      </c>
      <c r="F124" s="3" t="s">
        <v>53</v>
      </c>
      <c r="G124" s="13">
        <f t="shared" si="30"/>
        <v>0</v>
      </c>
      <c r="H124" s="29"/>
    </row>
    <row r="125" spans="1:9" ht="21" customHeight="1" thickBot="1" x14ac:dyDescent="0.35">
      <c r="A125" s="29"/>
      <c r="B125" s="264"/>
      <c r="C125" s="92">
        <v>0</v>
      </c>
      <c r="D125" s="67" t="s">
        <v>56</v>
      </c>
      <c r="E125" s="68">
        <v>0.90720000000000001</v>
      </c>
      <c r="F125" s="67" t="s">
        <v>57</v>
      </c>
      <c r="G125" s="69">
        <f t="shared" si="30"/>
        <v>0</v>
      </c>
      <c r="H125" s="29"/>
    </row>
    <row r="126" spans="1:9" ht="21" customHeight="1" thickTop="1" thickBot="1" x14ac:dyDescent="0.35">
      <c r="A126" s="29"/>
      <c r="B126" s="134"/>
      <c r="C126" s="98"/>
      <c r="D126" s="99"/>
      <c r="E126" s="100"/>
      <c r="F126" s="99"/>
      <c r="G126" s="101"/>
      <c r="H126" s="29"/>
    </row>
    <row r="127" spans="1:9" ht="16.05" customHeight="1" thickTop="1" thickBot="1" x14ac:dyDescent="0.35">
      <c r="A127" s="29"/>
      <c r="B127" s="262" t="s">
        <v>97</v>
      </c>
      <c r="C127" s="77" t="s">
        <v>89</v>
      </c>
      <c r="D127" s="79"/>
      <c r="E127" s="80" t="s">
        <v>92</v>
      </c>
      <c r="F127" s="81"/>
      <c r="G127" s="82" t="s">
        <v>91</v>
      </c>
      <c r="H127" s="29"/>
    </row>
    <row r="128" spans="1:9" ht="21" customHeight="1" thickTop="1" thickBot="1" x14ac:dyDescent="0.35">
      <c r="A128" s="29"/>
      <c r="B128" s="263"/>
      <c r="C128" s="32">
        <v>0</v>
      </c>
      <c r="D128" s="30" t="s">
        <v>142</v>
      </c>
      <c r="E128" s="33">
        <v>0.68500000000000005</v>
      </c>
      <c r="F128" s="30" t="s">
        <v>58</v>
      </c>
      <c r="G128" s="34">
        <f t="shared" ref="G128" si="31">SUM(C128*E128)</f>
        <v>0</v>
      </c>
      <c r="H128" s="29"/>
    </row>
    <row r="129" spans="1:9" ht="16.05" customHeight="1" thickTop="1" thickBot="1" x14ac:dyDescent="0.35">
      <c r="A129" s="29"/>
      <c r="B129" s="263"/>
      <c r="C129" s="103" t="s">
        <v>90</v>
      </c>
      <c r="D129" s="86"/>
      <c r="E129" s="87" t="s">
        <v>92</v>
      </c>
      <c r="F129" s="88"/>
      <c r="G129" s="89" t="s">
        <v>86</v>
      </c>
      <c r="H129" s="29"/>
    </row>
    <row r="130" spans="1:9" ht="21" customHeight="1" thickTop="1" thickBot="1" x14ac:dyDescent="0.35">
      <c r="A130" s="29"/>
      <c r="B130" s="264"/>
      <c r="C130" s="94">
        <v>0</v>
      </c>
      <c r="D130" s="95" t="s">
        <v>58</v>
      </c>
      <c r="E130" s="96">
        <v>1.4590000000000001</v>
      </c>
      <c r="F130" s="95" t="s">
        <v>59</v>
      </c>
      <c r="G130" s="97">
        <f t="shared" ref="G130" si="32">SUM(C130*E130)</f>
        <v>0</v>
      </c>
      <c r="H130" s="29"/>
    </row>
    <row r="131" spans="1:9" ht="21" customHeight="1" thickTop="1" thickBot="1" x14ac:dyDescent="0.35">
      <c r="A131" s="29"/>
      <c r="B131" s="134"/>
      <c r="C131" s="98"/>
      <c r="D131" s="99"/>
      <c r="E131" s="100"/>
      <c r="F131" s="99"/>
      <c r="G131" s="101"/>
      <c r="H131" s="29"/>
    </row>
    <row r="132" spans="1:9" ht="16.05" customHeight="1" thickTop="1" thickBot="1" x14ac:dyDescent="0.35">
      <c r="A132" s="29"/>
      <c r="B132" s="262" t="s">
        <v>98</v>
      </c>
      <c r="C132" s="77" t="s">
        <v>89</v>
      </c>
      <c r="D132" s="79"/>
      <c r="E132" s="80" t="s">
        <v>92</v>
      </c>
      <c r="F132" s="81"/>
      <c r="G132" s="82" t="s">
        <v>91</v>
      </c>
      <c r="H132" s="29"/>
    </row>
    <row r="133" spans="1:9" s="37" customFormat="1" ht="21" customHeight="1" thickTop="1" thickBot="1" x14ac:dyDescent="0.35">
      <c r="A133" s="29"/>
      <c r="B133" s="263"/>
      <c r="C133" s="32">
        <v>0</v>
      </c>
      <c r="D133" s="30" t="s">
        <v>60</v>
      </c>
      <c r="E133" s="33">
        <v>1.7399999999999999E-2</v>
      </c>
      <c r="F133" s="30" t="s">
        <v>61</v>
      </c>
      <c r="G133" s="34">
        <f t="shared" ref="G133" si="33">SUM(C133*E133)</f>
        <v>0</v>
      </c>
      <c r="H133" s="29"/>
      <c r="I133" s="39"/>
    </row>
    <row r="134" spans="1:9" ht="16.05" customHeight="1" thickTop="1" thickBot="1" x14ac:dyDescent="0.35">
      <c r="A134" s="29"/>
      <c r="B134" s="263"/>
      <c r="C134" s="103" t="s">
        <v>90</v>
      </c>
      <c r="D134" s="86"/>
      <c r="E134" s="87" t="s">
        <v>92</v>
      </c>
      <c r="F134" s="88"/>
      <c r="G134" s="89" t="s">
        <v>86</v>
      </c>
      <c r="H134" s="29"/>
    </row>
    <row r="135" spans="1:9" ht="21" customHeight="1" thickTop="1" thickBot="1" x14ac:dyDescent="0.35">
      <c r="A135" s="29"/>
      <c r="B135" s="264"/>
      <c r="C135" s="94">
        <v>0</v>
      </c>
      <c r="D135" s="95" t="s">
        <v>61</v>
      </c>
      <c r="E135" s="96">
        <v>57.45</v>
      </c>
      <c r="F135" s="95" t="s">
        <v>62</v>
      </c>
      <c r="G135" s="97">
        <f t="shared" ref="G135" si="34">SUM(C135*E135)</f>
        <v>0</v>
      </c>
      <c r="H135" s="29"/>
    </row>
    <row r="136" spans="1:9" ht="21" customHeight="1" thickTop="1" thickBot="1" x14ac:dyDescent="0.35">
      <c r="A136" s="29"/>
      <c r="B136" s="134"/>
      <c r="C136" s="98"/>
      <c r="D136" s="99"/>
      <c r="E136" s="100"/>
      <c r="F136" s="99"/>
      <c r="G136" s="101"/>
      <c r="H136" s="29"/>
    </row>
    <row r="137" spans="1:9" ht="16.05" customHeight="1" thickTop="1" thickBot="1" x14ac:dyDescent="0.35">
      <c r="A137" s="29"/>
      <c r="B137" s="262" t="s">
        <v>99</v>
      </c>
      <c r="C137" s="77" t="s">
        <v>89</v>
      </c>
      <c r="D137" s="79"/>
      <c r="E137" s="80" t="s">
        <v>92</v>
      </c>
      <c r="F137" s="81"/>
      <c r="G137" s="82" t="s">
        <v>91</v>
      </c>
      <c r="H137" s="29"/>
    </row>
    <row r="138" spans="1:9" ht="21" customHeight="1" thickTop="1" x14ac:dyDescent="0.3">
      <c r="A138" s="29"/>
      <c r="B138" s="263"/>
      <c r="C138" s="14">
        <v>0</v>
      </c>
      <c r="D138" s="15" t="s">
        <v>63</v>
      </c>
      <c r="E138" s="16">
        <v>0.14499999999999999</v>
      </c>
      <c r="F138" s="15" t="s">
        <v>64</v>
      </c>
      <c r="G138" s="17">
        <f t="shared" ref="G138:G140" si="35">SUM(C138*E138)</f>
        <v>0</v>
      </c>
      <c r="H138" s="29"/>
    </row>
    <row r="139" spans="1:9" ht="21" customHeight="1" x14ac:dyDescent="0.3">
      <c r="A139" s="29"/>
      <c r="B139" s="263"/>
      <c r="C139" s="9">
        <v>0</v>
      </c>
      <c r="D139" s="3" t="s">
        <v>63</v>
      </c>
      <c r="E139" s="10">
        <v>20.885999999999999</v>
      </c>
      <c r="F139" s="3" t="s">
        <v>65</v>
      </c>
      <c r="G139" s="12">
        <f t="shared" si="35"/>
        <v>0</v>
      </c>
      <c r="H139" s="29"/>
    </row>
    <row r="140" spans="1:9" ht="21" customHeight="1" thickBot="1" x14ac:dyDescent="0.35">
      <c r="A140" s="29"/>
      <c r="B140" s="263"/>
      <c r="C140" s="19">
        <v>0</v>
      </c>
      <c r="D140" s="20" t="s">
        <v>63</v>
      </c>
      <c r="E140" s="21">
        <v>0.29609999999999997</v>
      </c>
      <c r="F140" s="20" t="s">
        <v>66</v>
      </c>
      <c r="G140" s="22">
        <f t="shared" si="35"/>
        <v>0</v>
      </c>
      <c r="H140" s="29"/>
    </row>
    <row r="141" spans="1:9" ht="16.05" customHeight="1" thickTop="1" thickBot="1" x14ac:dyDescent="0.35">
      <c r="A141" s="29"/>
      <c r="B141" s="263"/>
      <c r="C141" s="103" t="s">
        <v>90</v>
      </c>
      <c r="D141" s="86"/>
      <c r="E141" s="87" t="s">
        <v>92</v>
      </c>
      <c r="F141" s="88"/>
      <c r="G141" s="89" t="s">
        <v>86</v>
      </c>
      <c r="H141" s="29"/>
    </row>
    <row r="142" spans="1:9" ht="21" customHeight="1" thickTop="1" x14ac:dyDescent="0.3">
      <c r="A142" s="29"/>
      <c r="B142" s="263"/>
      <c r="C142" s="90">
        <v>0</v>
      </c>
      <c r="D142" s="63" t="s">
        <v>64</v>
      </c>
      <c r="E142" s="64">
        <v>6.8949999999999996</v>
      </c>
      <c r="F142" s="63" t="s">
        <v>63</v>
      </c>
      <c r="G142" s="74">
        <f t="shared" ref="G142:G144" si="36">SUM(C142*E142)</f>
        <v>0</v>
      </c>
      <c r="H142" s="29"/>
    </row>
    <row r="143" spans="1:9" ht="21" customHeight="1" x14ac:dyDescent="0.3">
      <c r="A143" s="29"/>
      <c r="B143" s="263"/>
      <c r="C143" s="91">
        <v>0</v>
      </c>
      <c r="D143" s="3" t="s">
        <v>65</v>
      </c>
      <c r="E143" s="10">
        <v>4.7879999999999999E-2</v>
      </c>
      <c r="F143" s="3" t="s">
        <v>63</v>
      </c>
      <c r="G143" s="13">
        <f t="shared" si="36"/>
        <v>0</v>
      </c>
      <c r="H143" s="29"/>
    </row>
    <row r="144" spans="1:9" ht="21" customHeight="1" thickBot="1" x14ac:dyDescent="0.35">
      <c r="A144" s="29"/>
      <c r="B144" s="264"/>
      <c r="C144" s="92">
        <v>0</v>
      </c>
      <c r="D144" s="67" t="s">
        <v>66</v>
      </c>
      <c r="E144" s="68">
        <v>3.3769999999999998</v>
      </c>
      <c r="F144" s="67" t="s">
        <v>63</v>
      </c>
      <c r="G144" s="69">
        <f t="shared" si="36"/>
        <v>0</v>
      </c>
      <c r="H144" s="29"/>
    </row>
    <row r="145" spans="1:8" ht="21" customHeight="1" thickTop="1" thickBot="1" x14ac:dyDescent="0.35">
      <c r="A145" s="29"/>
      <c r="B145" s="134"/>
      <c r="C145" s="98"/>
      <c r="D145" s="99"/>
      <c r="E145" s="100"/>
      <c r="F145" s="99"/>
      <c r="G145" s="101"/>
      <c r="H145" s="29"/>
    </row>
    <row r="146" spans="1:8" ht="16.05" customHeight="1" thickTop="1" thickBot="1" x14ac:dyDescent="0.35">
      <c r="A146" s="29"/>
      <c r="B146" s="262" t="s">
        <v>100</v>
      </c>
      <c r="C146" s="77" t="s">
        <v>89</v>
      </c>
      <c r="D146" s="79"/>
      <c r="E146" s="80" t="s">
        <v>92</v>
      </c>
      <c r="F146" s="81"/>
      <c r="G146" s="82" t="s">
        <v>91</v>
      </c>
      <c r="H146" s="29"/>
    </row>
    <row r="147" spans="1:8" ht="21" customHeight="1" thickTop="1" thickBot="1" x14ac:dyDescent="0.35">
      <c r="A147" s="29"/>
      <c r="B147" s="263"/>
      <c r="C147" s="32">
        <v>0</v>
      </c>
      <c r="D147" s="30" t="s">
        <v>67</v>
      </c>
      <c r="E147" s="33">
        <v>1.34E-3</v>
      </c>
      <c r="F147" s="30" t="s">
        <v>68</v>
      </c>
      <c r="G147" s="34">
        <f t="shared" ref="G147" si="37">SUM(C147*E147)</f>
        <v>0</v>
      </c>
      <c r="H147" s="29"/>
    </row>
    <row r="148" spans="1:8" ht="16.05" customHeight="1" thickTop="1" thickBot="1" x14ac:dyDescent="0.35">
      <c r="A148" s="29"/>
      <c r="B148" s="263"/>
      <c r="C148" s="103" t="s">
        <v>90</v>
      </c>
      <c r="D148" s="86"/>
      <c r="E148" s="87" t="s">
        <v>92</v>
      </c>
      <c r="F148" s="88"/>
      <c r="G148" s="89" t="s">
        <v>86</v>
      </c>
      <c r="H148" s="29"/>
    </row>
    <row r="149" spans="1:8" ht="21" customHeight="1" thickTop="1" thickBot="1" x14ac:dyDescent="0.35">
      <c r="A149" s="29"/>
      <c r="B149" s="264"/>
      <c r="C149" s="94">
        <v>0</v>
      </c>
      <c r="D149" s="95" t="s">
        <v>68</v>
      </c>
      <c r="E149" s="96">
        <v>746</v>
      </c>
      <c r="F149" s="95" t="s">
        <v>67</v>
      </c>
      <c r="G149" s="97">
        <f t="shared" ref="G149" si="38">SUM(C149*E149)</f>
        <v>0</v>
      </c>
      <c r="H149" s="29"/>
    </row>
    <row r="150" spans="1:8" ht="21" customHeight="1" thickTop="1" thickBot="1" x14ac:dyDescent="0.35">
      <c r="A150" s="29"/>
      <c r="B150" s="134"/>
      <c r="C150" s="98"/>
      <c r="D150" s="99"/>
      <c r="E150" s="100"/>
      <c r="F150" s="99"/>
      <c r="G150" s="101"/>
      <c r="H150" s="29"/>
    </row>
    <row r="151" spans="1:8" ht="16.05" customHeight="1" thickTop="1" thickBot="1" x14ac:dyDescent="0.35">
      <c r="A151" s="29"/>
      <c r="B151" s="262" t="s">
        <v>101</v>
      </c>
      <c r="C151" s="77" t="s">
        <v>89</v>
      </c>
      <c r="D151" s="79"/>
      <c r="E151" s="80" t="s">
        <v>92</v>
      </c>
      <c r="F151" s="81"/>
      <c r="G151" s="82" t="s">
        <v>91</v>
      </c>
      <c r="H151" s="29"/>
    </row>
    <row r="152" spans="1:8" ht="21" customHeight="1" thickTop="1" thickBot="1" x14ac:dyDescent="0.35">
      <c r="A152" s="29"/>
      <c r="B152" s="263"/>
      <c r="C152" s="32">
        <v>0</v>
      </c>
      <c r="D152" s="30" t="s">
        <v>69</v>
      </c>
      <c r="E152" s="33">
        <v>0.28410000000000002</v>
      </c>
      <c r="F152" s="30" t="s">
        <v>70</v>
      </c>
      <c r="G152" s="34">
        <f t="shared" ref="G152" si="39">SUM(C152*E152)</f>
        <v>0</v>
      </c>
      <c r="H152" s="29"/>
    </row>
    <row r="153" spans="1:8" ht="16.05" customHeight="1" thickTop="1" thickBot="1" x14ac:dyDescent="0.35">
      <c r="A153" s="29"/>
      <c r="B153" s="263"/>
      <c r="C153" s="103" t="s">
        <v>90</v>
      </c>
      <c r="D153" s="86"/>
      <c r="E153" s="87" t="s">
        <v>92</v>
      </c>
      <c r="F153" s="88"/>
      <c r="G153" s="89" t="s">
        <v>86</v>
      </c>
      <c r="H153" s="29"/>
    </row>
    <row r="154" spans="1:8" ht="21" customHeight="1" thickTop="1" thickBot="1" x14ac:dyDescent="0.35">
      <c r="A154" s="29"/>
      <c r="B154" s="264"/>
      <c r="C154" s="94">
        <v>0</v>
      </c>
      <c r="D154" s="95" t="s">
        <v>71</v>
      </c>
      <c r="E154" s="96">
        <v>3.52</v>
      </c>
      <c r="F154" s="95" t="s">
        <v>69</v>
      </c>
      <c r="G154" s="97">
        <f t="shared" ref="G154" si="40">SUM(C154*E154)</f>
        <v>0</v>
      </c>
      <c r="H154" s="29"/>
    </row>
    <row r="155" spans="1:8" ht="21" customHeight="1" thickTop="1" thickBot="1" x14ac:dyDescent="0.35">
      <c r="A155" s="29"/>
      <c r="B155" s="134"/>
      <c r="C155" s="98"/>
      <c r="D155" s="99"/>
      <c r="E155" s="100"/>
      <c r="F155" s="99"/>
      <c r="G155" s="101"/>
      <c r="H155" s="29"/>
    </row>
    <row r="156" spans="1:8" ht="16.05" customHeight="1" thickTop="1" thickBot="1" x14ac:dyDescent="0.35">
      <c r="A156" s="29"/>
      <c r="B156" s="262" t="s">
        <v>102</v>
      </c>
      <c r="C156" s="77" t="s">
        <v>89</v>
      </c>
      <c r="D156" s="79"/>
      <c r="E156" s="80" t="s">
        <v>92</v>
      </c>
      <c r="F156" s="81"/>
      <c r="G156" s="82" t="s">
        <v>91</v>
      </c>
      <c r="H156" s="29"/>
    </row>
    <row r="157" spans="1:8" ht="21" customHeight="1" thickTop="1" thickBot="1" x14ac:dyDescent="0.35">
      <c r="A157" s="29"/>
      <c r="B157" s="263"/>
      <c r="C157" s="110">
        <v>0</v>
      </c>
      <c r="D157" s="111" t="s">
        <v>72</v>
      </c>
      <c r="E157" s="104"/>
      <c r="F157" s="111" t="s">
        <v>73</v>
      </c>
      <c r="G157" s="112">
        <f>SUM(C157)*(9)/(5)+32</f>
        <v>32</v>
      </c>
      <c r="H157" s="29"/>
    </row>
    <row r="158" spans="1:8" ht="16.05" customHeight="1" thickTop="1" thickBot="1" x14ac:dyDescent="0.35">
      <c r="A158" s="29"/>
      <c r="B158" s="263"/>
      <c r="C158" s="103" t="s">
        <v>90</v>
      </c>
      <c r="D158" s="86"/>
      <c r="E158" s="87" t="s">
        <v>92</v>
      </c>
      <c r="F158" s="88"/>
      <c r="G158" s="89" t="s">
        <v>86</v>
      </c>
      <c r="H158" s="29"/>
    </row>
    <row r="159" spans="1:8" ht="21" customHeight="1" thickTop="1" thickBot="1" x14ac:dyDescent="0.35">
      <c r="A159" s="29"/>
      <c r="B159" s="264"/>
      <c r="C159" s="115">
        <v>0</v>
      </c>
      <c r="D159" s="116" t="s">
        <v>73</v>
      </c>
      <c r="E159" s="104"/>
      <c r="F159" s="113" t="s">
        <v>72</v>
      </c>
      <c r="G159" s="114">
        <f>SUM(5)*(C159-32)/9</f>
        <v>-17.777777777777779</v>
      </c>
      <c r="H159" s="29"/>
    </row>
    <row r="160" spans="1:8" ht="21" customHeight="1" thickTop="1" thickBot="1" x14ac:dyDescent="0.35">
      <c r="A160" s="29"/>
      <c r="B160" s="134"/>
      <c r="C160" s="98"/>
      <c r="D160" s="99"/>
      <c r="E160" s="100"/>
      <c r="F160" s="99"/>
      <c r="G160" s="101"/>
      <c r="H160" s="29"/>
    </row>
    <row r="161" spans="1:8" ht="16.05" customHeight="1" thickTop="1" thickBot="1" x14ac:dyDescent="0.35">
      <c r="A161" s="29"/>
      <c r="B161" s="262" t="s">
        <v>103</v>
      </c>
      <c r="C161" s="77" t="s">
        <v>89</v>
      </c>
      <c r="D161" s="79"/>
      <c r="E161" s="80" t="s">
        <v>92</v>
      </c>
      <c r="F161" s="81"/>
      <c r="G161" s="82" t="s">
        <v>91</v>
      </c>
      <c r="H161" s="29"/>
    </row>
    <row r="162" spans="1:8" ht="21" customHeight="1" thickTop="1" x14ac:dyDescent="0.3">
      <c r="A162" s="29"/>
      <c r="B162" s="263"/>
      <c r="C162" s="14">
        <v>0</v>
      </c>
      <c r="D162" s="15" t="s">
        <v>74</v>
      </c>
      <c r="E162" s="16">
        <v>196.9</v>
      </c>
      <c r="F162" s="15" t="s">
        <v>75</v>
      </c>
      <c r="G162" s="17">
        <f t="shared" ref="G162:G164" si="41">SUM(C162*E162)</f>
        <v>0</v>
      </c>
      <c r="H162" s="29"/>
    </row>
    <row r="163" spans="1:8" ht="21" customHeight="1" x14ac:dyDescent="0.3">
      <c r="A163" s="29"/>
      <c r="B163" s="263"/>
      <c r="C163" s="9">
        <v>0</v>
      </c>
      <c r="D163" s="3" t="s">
        <v>74</v>
      </c>
      <c r="E163" s="10">
        <v>2.2370000000000001</v>
      </c>
      <c r="F163" s="3" t="s">
        <v>76</v>
      </c>
      <c r="G163" s="12">
        <f t="shared" si="41"/>
        <v>0</v>
      </c>
      <c r="H163" s="29"/>
    </row>
    <row r="164" spans="1:8" ht="21" customHeight="1" thickBot="1" x14ac:dyDescent="0.35">
      <c r="A164" s="29"/>
      <c r="B164" s="263"/>
      <c r="C164" s="19">
        <v>0</v>
      </c>
      <c r="D164" s="20" t="s">
        <v>77</v>
      </c>
      <c r="E164" s="21">
        <v>0.62150000000000005</v>
      </c>
      <c r="F164" s="3" t="s">
        <v>76</v>
      </c>
      <c r="G164" s="22">
        <f t="shared" si="41"/>
        <v>0</v>
      </c>
      <c r="H164" s="29"/>
    </row>
    <row r="165" spans="1:8" ht="16.05" customHeight="1" thickTop="1" thickBot="1" x14ac:dyDescent="0.35">
      <c r="A165" s="29"/>
      <c r="B165" s="263"/>
      <c r="C165" s="103" t="s">
        <v>90</v>
      </c>
      <c r="D165" s="86"/>
      <c r="E165" s="87" t="s">
        <v>92</v>
      </c>
      <c r="F165" s="88"/>
      <c r="G165" s="89" t="s">
        <v>86</v>
      </c>
      <c r="H165" s="29"/>
    </row>
    <row r="166" spans="1:8" ht="21" customHeight="1" thickTop="1" x14ac:dyDescent="0.3">
      <c r="A166" s="29"/>
      <c r="B166" s="263"/>
      <c r="C166" s="14">
        <v>0</v>
      </c>
      <c r="D166" s="15" t="s">
        <v>75</v>
      </c>
      <c r="E166" s="16">
        <v>5.0800000000000003E-3</v>
      </c>
      <c r="F166" s="31" t="s">
        <v>74</v>
      </c>
      <c r="G166" s="18">
        <f>SUM(C166*E166)</f>
        <v>0</v>
      </c>
      <c r="H166" s="29"/>
    </row>
    <row r="167" spans="1:8" ht="21" customHeight="1" x14ac:dyDescent="0.3">
      <c r="A167" s="29"/>
      <c r="B167" s="263"/>
      <c r="C167" s="9">
        <v>90</v>
      </c>
      <c r="D167" s="3" t="s">
        <v>76</v>
      </c>
      <c r="E167" s="10">
        <v>0.44703999999999999</v>
      </c>
      <c r="F167" s="3" t="s">
        <v>74</v>
      </c>
      <c r="G167" s="13">
        <f t="shared" ref="G167:G168" si="42">SUM(C167*E167)</f>
        <v>40.233600000000003</v>
      </c>
      <c r="H167" s="29"/>
    </row>
    <row r="168" spans="1:8" ht="21" customHeight="1" thickBot="1" x14ac:dyDescent="0.35">
      <c r="A168" s="29"/>
      <c r="B168" s="264"/>
      <c r="C168" s="92">
        <v>0</v>
      </c>
      <c r="D168" s="67" t="s">
        <v>76</v>
      </c>
      <c r="E168" s="68">
        <v>1.609</v>
      </c>
      <c r="F168" s="67" t="s">
        <v>77</v>
      </c>
      <c r="G168" s="69">
        <f t="shared" si="42"/>
        <v>0</v>
      </c>
      <c r="H168" s="29"/>
    </row>
    <row r="169" spans="1:8" ht="21" customHeight="1" thickTop="1" thickBot="1" x14ac:dyDescent="0.35">
      <c r="A169" s="29"/>
      <c r="B169" s="134"/>
      <c r="C169" s="98"/>
      <c r="D169" s="99"/>
      <c r="E169" s="100"/>
      <c r="F169" s="99"/>
      <c r="G169" s="101"/>
      <c r="H169" s="29"/>
    </row>
    <row r="170" spans="1:8" ht="16.05" customHeight="1" thickTop="1" thickBot="1" x14ac:dyDescent="0.35">
      <c r="A170" s="29"/>
      <c r="B170" s="262" t="s">
        <v>104</v>
      </c>
      <c r="C170" s="77" t="s">
        <v>89</v>
      </c>
      <c r="D170" s="79"/>
      <c r="E170" s="80" t="s">
        <v>92</v>
      </c>
      <c r="F170" s="81"/>
      <c r="G170" s="82" t="s">
        <v>91</v>
      </c>
      <c r="H170" s="29"/>
    </row>
    <row r="171" spans="1:8" ht="21" customHeight="1" thickTop="1" x14ac:dyDescent="0.3">
      <c r="A171" s="29"/>
      <c r="B171" s="263"/>
      <c r="C171" s="14">
        <v>0</v>
      </c>
      <c r="D171" s="15" t="s">
        <v>78</v>
      </c>
      <c r="E171" s="16">
        <v>0.26400000000000001</v>
      </c>
      <c r="F171" s="15" t="s">
        <v>79</v>
      </c>
      <c r="G171" s="17">
        <f t="shared" ref="G171:G174" si="43">SUM(C171*E171)</f>
        <v>0</v>
      </c>
      <c r="H171" s="29"/>
    </row>
    <row r="172" spans="1:8" ht="21" customHeight="1" x14ac:dyDescent="0.3">
      <c r="A172" s="29"/>
      <c r="B172" s="263"/>
      <c r="C172" s="9">
        <v>0</v>
      </c>
      <c r="D172" s="3" t="s">
        <v>78</v>
      </c>
      <c r="E172" s="10">
        <v>0.22</v>
      </c>
      <c r="F172" s="3" t="s">
        <v>80</v>
      </c>
      <c r="G172" s="12">
        <f t="shared" si="43"/>
        <v>0</v>
      </c>
      <c r="H172" s="29"/>
    </row>
    <row r="173" spans="1:8" ht="21" customHeight="1" x14ac:dyDescent="0.3">
      <c r="A173" s="29"/>
      <c r="B173" s="263"/>
      <c r="C173" s="9">
        <v>0</v>
      </c>
      <c r="D173" s="3" t="s">
        <v>81</v>
      </c>
      <c r="E173" s="10">
        <v>35.31</v>
      </c>
      <c r="F173" s="3" t="s">
        <v>82</v>
      </c>
      <c r="G173" s="12">
        <f t="shared" si="43"/>
        <v>0</v>
      </c>
      <c r="H173" s="29"/>
    </row>
    <row r="174" spans="1:8" ht="21" customHeight="1" thickBot="1" x14ac:dyDescent="0.35">
      <c r="A174" s="29"/>
      <c r="B174" s="263"/>
      <c r="C174" s="2">
        <v>0</v>
      </c>
      <c r="D174" s="1" t="s">
        <v>81</v>
      </c>
      <c r="E174" s="43">
        <v>1.3079000000000001</v>
      </c>
      <c r="F174" s="1" t="s">
        <v>83</v>
      </c>
      <c r="G174" s="44">
        <f t="shared" si="43"/>
        <v>0</v>
      </c>
      <c r="H174" s="29"/>
    </row>
    <row r="175" spans="1:8" ht="16.05" customHeight="1" thickTop="1" thickBot="1" x14ac:dyDescent="0.35">
      <c r="A175" s="29"/>
      <c r="B175" s="263"/>
      <c r="C175" s="103" t="s">
        <v>90</v>
      </c>
      <c r="D175" s="86"/>
      <c r="E175" s="87" t="s">
        <v>92</v>
      </c>
      <c r="F175" s="88"/>
      <c r="G175" s="89" t="s">
        <v>86</v>
      </c>
      <c r="H175" s="29"/>
    </row>
    <row r="176" spans="1:8" ht="21" customHeight="1" thickTop="1" x14ac:dyDescent="0.3">
      <c r="A176" s="29"/>
      <c r="B176" s="263"/>
      <c r="C176" s="14">
        <v>0</v>
      </c>
      <c r="D176" s="15" t="s">
        <v>79</v>
      </c>
      <c r="E176" s="16">
        <v>3.7850000000000001</v>
      </c>
      <c r="F176" s="15" t="s">
        <v>78</v>
      </c>
      <c r="G176" s="18">
        <f t="shared" ref="G176:G179" si="44">SUM(C176*E176)</f>
        <v>0</v>
      </c>
      <c r="H176" s="29"/>
    </row>
    <row r="177" spans="1:10" ht="21" customHeight="1" x14ac:dyDescent="0.3">
      <c r="A177" s="29"/>
      <c r="B177" s="263"/>
      <c r="C177" s="9">
        <v>0</v>
      </c>
      <c r="D177" s="3" t="s">
        <v>80</v>
      </c>
      <c r="E177" s="10">
        <v>4.5460000000000003</v>
      </c>
      <c r="F177" s="3" t="s">
        <v>78</v>
      </c>
      <c r="G177" s="13">
        <f t="shared" si="44"/>
        <v>0</v>
      </c>
      <c r="H177" s="29"/>
    </row>
    <row r="178" spans="1:10" ht="21" customHeight="1" x14ac:dyDescent="0.3">
      <c r="A178" s="29"/>
      <c r="B178" s="263"/>
      <c r="C178" s="9">
        <v>0</v>
      </c>
      <c r="D178" s="3" t="s">
        <v>82</v>
      </c>
      <c r="E178" s="165">
        <v>2.8320000000000001E-2</v>
      </c>
      <c r="F178" s="3" t="s">
        <v>81</v>
      </c>
      <c r="G178" s="13">
        <f t="shared" si="44"/>
        <v>0</v>
      </c>
      <c r="H178" s="29"/>
    </row>
    <row r="179" spans="1:10" ht="21" customHeight="1" thickBot="1" x14ac:dyDescent="0.35">
      <c r="A179" s="29"/>
      <c r="B179" s="264"/>
      <c r="C179" s="92">
        <v>0</v>
      </c>
      <c r="D179" s="67" t="s">
        <v>83</v>
      </c>
      <c r="E179" s="68">
        <v>0.76459999999999995</v>
      </c>
      <c r="F179" s="67" t="s">
        <v>81</v>
      </c>
      <c r="G179" s="69">
        <f t="shared" si="44"/>
        <v>0</v>
      </c>
      <c r="H179" s="29"/>
    </row>
    <row r="180" spans="1:10" ht="21" customHeight="1" thickTop="1" thickBot="1" x14ac:dyDescent="0.35">
      <c r="A180" s="29"/>
      <c r="B180" s="134"/>
      <c r="C180" s="98"/>
      <c r="D180" s="99"/>
      <c r="E180" s="100"/>
      <c r="F180" s="99"/>
      <c r="G180" s="101"/>
      <c r="H180" s="29"/>
    </row>
    <row r="181" spans="1:10" ht="16.05" customHeight="1" thickTop="1" thickBot="1" x14ac:dyDescent="0.35">
      <c r="A181" s="29"/>
      <c r="B181" s="262" t="s">
        <v>137</v>
      </c>
      <c r="C181" s="77" t="s">
        <v>89</v>
      </c>
      <c r="D181" s="79"/>
      <c r="E181" s="80" t="s">
        <v>92</v>
      </c>
      <c r="F181" s="81"/>
      <c r="G181" s="82" t="s">
        <v>91</v>
      </c>
      <c r="H181" s="29"/>
    </row>
    <row r="182" spans="1:10" ht="21" customHeight="1" thickTop="1" thickBot="1" x14ac:dyDescent="0.35">
      <c r="A182" s="29"/>
      <c r="B182" s="263"/>
      <c r="C182" s="32">
        <v>1</v>
      </c>
      <c r="D182" s="30" t="s">
        <v>135</v>
      </c>
      <c r="E182" s="137">
        <v>0.2048161</v>
      </c>
      <c r="F182" s="30" t="s">
        <v>136</v>
      </c>
      <c r="G182" s="140">
        <f t="shared" ref="G182" si="45">SUM(C182*E182)</f>
        <v>0.2048161</v>
      </c>
      <c r="H182" s="29"/>
    </row>
    <row r="183" spans="1:10" ht="16.05" customHeight="1" thickTop="1" thickBot="1" x14ac:dyDescent="0.35">
      <c r="A183" s="29"/>
      <c r="B183" s="263"/>
      <c r="C183" s="103" t="s">
        <v>90</v>
      </c>
      <c r="D183" s="86"/>
      <c r="E183" s="87" t="s">
        <v>92</v>
      </c>
      <c r="F183" s="88"/>
      <c r="G183" s="89" t="s">
        <v>86</v>
      </c>
      <c r="H183" s="29"/>
      <c r="J183" s="3" t="s">
        <v>122</v>
      </c>
    </row>
    <row r="184" spans="1:10" ht="21" customHeight="1" thickTop="1" thickBot="1" x14ac:dyDescent="0.35">
      <c r="A184" s="29"/>
      <c r="B184" s="264"/>
      <c r="C184" s="94">
        <v>1</v>
      </c>
      <c r="D184" s="30" t="s">
        <v>136</v>
      </c>
      <c r="E184" s="138">
        <v>4.882422</v>
      </c>
      <c r="F184" s="30" t="s">
        <v>135</v>
      </c>
      <c r="G184" s="141">
        <f t="shared" ref="G184" si="46">SUM(C184*E184)</f>
        <v>4.882422</v>
      </c>
      <c r="H184" s="29"/>
      <c r="J184" s="3" t="s">
        <v>122</v>
      </c>
    </row>
    <row r="185" spans="1:10" ht="18.600000000000001" customHeight="1" thickTop="1" thickBot="1" x14ac:dyDescent="0.35">
      <c r="A185" s="29"/>
      <c r="B185" s="117" t="s">
        <v>84</v>
      </c>
      <c r="C185" s="58"/>
      <c r="D185" s="59" t="s">
        <v>85</v>
      </c>
      <c r="E185" s="60"/>
      <c r="F185" s="61"/>
      <c r="G185" s="62"/>
      <c r="H185" s="29"/>
    </row>
    <row r="186" spans="1:10" s="7" customFormat="1" ht="15" thickTop="1" thickBot="1" x14ac:dyDescent="0.35">
      <c r="A186" s="4"/>
      <c r="B186" s="118"/>
      <c r="C186" s="6"/>
      <c r="E186" s="8"/>
      <c r="G186" s="6"/>
      <c r="H186" s="24"/>
      <c r="I186" s="109"/>
    </row>
    <row r="187" spans="1:10" ht="18.600000000000001" customHeight="1" thickBot="1" x14ac:dyDescent="0.35">
      <c r="A187" s="29"/>
      <c r="B187" s="117"/>
      <c r="C187" s="58"/>
      <c r="D187" s="131" t="s">
        <v>110</v>
      </c>
      <c r="E187" s="60"/>
      <c r="F187" s="61"/>
      <c r="G187" s="62"/>
      <c r="H187" s="29"/>
    </row>
    <row r="188" spans="1:10" ht="15" thickTop="1" thickBot="1" x14ac:dyDescent="0.35"/>
    <row r="189" spans="1:10" ht="15.6" thickTop="1" thickBot="1" x14ac:dyDescent="0.35">
      <c r="B189" s="134"/>
      <c r="C189" s="98"/>
      <c r="D189" s="99"/>
      <c r="E189" s="100"/>
      <c r="F189" s="99"/>
      <c r="G189" s="101"/>
    </row>
    <row r="190" spans="1:10" ht="14.4" thickTop="1" x14ac:dyDescent="0.3"/>
  </sheetData>
  <mergeCells count="24">
    <mergeCell ref="B2:G2"/>
    <mergeCell ref="B23:B30"/>
    <mergeCell ref="B3:B14"/>
    <mergeCell ref="B16:B21"/>
    <mergeCell ref="B151:B154"/>
    <mergeCell ref="B75:B86"/>
    <mergeCell ref="B98:B107"/>
    <mergeCell ref="B137:B144"/>
    <mergeCell ref="B146:B149"/>
    <mergeCell ref="C51:G51"/>
    <mergeCell ref="B109:B116"/>
    <mergeCell ref="B118:B125"/>
    <mergeCell ref="B127:B130"/>
    <mergeCell ref="B132:B135"/>
    <mergeCell ref="B88:B96"/>
    <mergeCell ref="B38:B41"/>
    <mergeCell ref="B53:B59"/>
    <mergeCell ref="B181:B184"/>
    <mergeCell ref="B61:B68"/>
    <mergeCell ref="B70:B73"/>
    <mergeCell ref="B43:B50"/>
    <mergeCell ref="B156:B159"/>
    <mergeCell ref="B161:B168"/>
    <mergeCell ref="B170:B179"/>
  </mergeCells>
  <hyperlinks>
    <hyperlink ref="D187" r:id="rId1" xr:uid="{19D5A573-D59F-47F5-AFFC-E6E7CCD3879F}"/>
  </hyperlinks>
  <printOptions horizontalCentered="1"/>
  <pageMargins left="0.25" right="0.25" top="0.75" bottom="0.75" header="0.3" footer="0.3"/>
  <pageSetup paperSize="245" scale="18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EBE49-7D2B-4BA5-908B-A0E53A0D1D79}">
  <sheetPr>
    <pageSetUpPr fitToPage="1"/>
  </sheetPr>
  <dimension ref="A1:K97"/>
  <sheetViews>
    <sheetView tabSelected="1" zoomScaleNormal="100" workbookViewId="0">
      <selection activeCell="B2" sqref="B2"/>
    </sheetView>
  </sheetViews>
  <sheetFormatPr defaultColWidth="22.33203125" defaultRowHeight="13.8" x14ac:dyDescent="0.3"/>
  <cols>
    <col min="1" max="1" width="5.5546875" style="211" customWidth="1"/>
    <col min="2" max="2" width="26" style="119" customWidth="1"/>
    <col min="3" max="3" width="19.109375" style="9" customWidth="1"/>
    <col min="4" max="4" width="37.109375" style="3" customWidth="1"/>
    <col min="5" max="5" width="19.5546875" style="3" customWidth="1"/>
    <col min="6" max="6" width="12.88671875" style="10" customWidth="1"/>
    <col min="7" max="7" width="37.109375" style="3" customWidth="1"/>
    <col min="8" max="8" width="19.5546875" style="3" customWidth="1"/>
    <col min="9" max="9" width="15.88671875" style="9" customWidth="1"/>
    <col min="10" max="10" width="4.77734375" style="200" customWidth="1"/>
    <col min="11" max="11" width="4.77734375" style="3" customWidth="1"/>
    <col min="12" max="16384" width="22.33203125" style="3"/>
  </cols>
  <sheetData>
    <row r="1" spans="1:10" ht="18.600000000000001" customHeight="1" x14ac:dyDescent="0.3"/>
    <row r="2" spans="1:10" ht="18.600000000000001" customHeight="1" thickBot="1" x14ac:dyDescent="0.35">
      <c r="A2" s="208"/>
      <c r="B2" s="203"/>
      <c r="C2" s="204"/>
      <c r="D2" s="205"/>
      <c r="E2" s="205"/>
      <c r="F2" s="206"/>
      <c r="G2" s="205"/>
      <c r="H2" s="205"/>
      <c r="I2" s="207"/>
    </row>
    <row r="3" spans="1:10" ht="27.75" customHeight="1" thickTop="1" thickBot="1" x14ac:dyDescent="0.35">
      <c r="A3" s="208"/>
      <c r="B3" s="266" t="s">
        <v>225</v>
      </c>
      <c r="C3" s="267"/>
      <c r="D3" s="267"/>
      <c r="E3" s="267"/>
      <c r="F3" s="267"/>
      <c r="G3" s="267"/>
      <c r="H3" s="267"/>
      <c r="I3" s="268"/>
    </row>
    <row r="4" spans="1:10" s="85" customFormat="1" ht="16.05" customHeight="1" thickTop="1" thickBot="1" x14ac:dyDescent="0.35">
      <c r="A4" s="209"/>
      <c r="B4" s="262" t="s">
        <v>247</v>
      </c>
      <c r="C4" s="77" t="s">
        <v>89</v>
      </c>
      <c r="D4" s="277" t="s">
        <v>86</v>
      </c>
      <c r="E4" s="278"/>
      <c r="F4" s="236" t="s">
        <v>201</v>
      </c>
      <c r="G4" s="293" t="s">
        <v>91</v>
      </c>
      <c r="H4" s="276"/>
      <c r="I4" s="284"/>
      <c r="J4" s="201"/>
    </row>
    <row r="5" spans="1:10" ht="21" customHeight="1" thickTop="1" x14ac:dyDescent="0.3">
      <c r="A5" s="208"/>
      <c r="B5" s="265"/>
      <c r="C5" s="90">
        <v>1</v>
      </c>
      <c r="D5" s="63" t="s">
        <v>151</v>
      </c>
      <c r="E5" s="188" t="s">
        <v>202</v>
      </c>
      <c r="F5" s="150">
        <v>2.4542386699999998E-2</v>
      </c>
      <c r="G5" s="63" t="s">
        <v>125</v>
      </c>
      <c r="H5" s="191" t="s">
        <v>241</v>
      </c>
      <c r="I5" s="151">
        <f t="shared" ref="I5:I25" si="0">SUM(C5*F5)</f>
        <v>2.4542386699999998E-2</v>
      </c>
    </row>
    <row r="6" spans="1:10" ht="30.6" customHeight="1" x14ac:dyDescent="0.3">
      <c r="A6" s="208"/>
      <c r="B6" s="265"/>
      <c r="C6" s="72">
        <v>1</v>
      </c>
      <c r="D6" s="7" t="s">
        <v>151</v>
      </c>
      <c r="E6" s="199" t="s">
        <v>202</v>
      </c>
      <c r="F6" s="8">
        <v>2.4540000000000002</v>
      </c>
      <c r="G6" s="7" t="s">
        <v>183</v>
      </c>
      <c r="H6" s="199" t="s">
        <v>204</v>
      </c>
      <c r="I6" s="136">
        <f t="shared" si="0"/>
        <v>2.4540000000000002</v>
      </c>
    </row>
    <row r="7" spans="1:10" ht="21" customHeight="1" x14ac:dyDescent="0.3">
      <c r="A7" s="208"/>
      <c r="B7" s="265"/>
      <c r="C7" s="70">
        <v>1</v>
      </c>
      <c r="D7" s="3" t="s">
        <v>152</v>
      </c>
      <c r="E7" s="191" t="s">
        <v>203</v>
      </c>
      <c r="F7" s="10">
        <v>0.204816</v>
      </c>
      <c r="G7" s="3" t="s">
        <v>149</v>
      </c>
      <c r="H7" s="191" t="s">
        <v>242</v>
      </c>
      <c r="I7" s="174">
        <f t="shared" si="0"/>
        <v>0.204816</v>
      </c>
    </row>
    <row r="8" spans="1:10" ht="21" customHeight="1" thickBot="1" x14ac:dyDescent="0.35">
      <c r="A8" s="208"/>
      <c r="B8" s="265"/>
      <c r="C8" s="78">
        <v>1</v>
      </c>
      <c r="D8" s="67" t="s">
        <v>152</v>
      </c>
      <c r="E8" s="190" t="s">
        <v>203</v>
      </c>
      <c r="F8" s="68">
        <v>20.49</v>
      </c>
      <c r="G8" s="67" t="s">
        <v>150</v>
      </c>
      <c r="H8" s="190" t="s">
        <v>243</v>
      </c>
      <c r="I8" s="69">
        <f t="shared" si="0"/>
        <v>20.49</v>
      </c>
    </row>
    <row r="9" spans="1:10" s="85" customFormat="1" ht="16.05" customHeight="1" thickTop="1" thickBot="1" x14ac:dyDescent="0.35">
      <c r="A9" s="210"/>
      <c r="B9" s="265"/>
      <c r="C9" s="123" t="s">
        <v>90</v>
      </c>
      <c r="D9" s="275" t="s">
        <v>91</v>
      </c>
      <c r="E9" s="276"/>
      <c r="F9" s="236" t="s">
        <v>201</v>
      </c>
      <c r="G9" s="280" t="s">
        <v>86</v>
      </c>
      <c r="H9" s="278"/>
      <c r="I9" s="279"/>
      <c r="J9" s="201"/>
    </row>
    <row r="10" spans="1:10" ht="21" customHeight="1" thickTop="1" x14ac:dyDescent="0.3">
      <c r="A10" s="208"/>
      <c r="B10" s="265"/>
      <c r="C10" s="72">
        <v>1</v>
      </c>
      <c r="D10" s="63" t="s">
        <v>146</v>
      </c>
      <c r="E10" s="199" t="s">
        <v>241</v>
      </c>
      <c r="F10" s="153">
        <v>40.745800000000003</v>
      </c>
      <c r="G10" s="7" t="s">
        <v>151</v>
      </c>
      <c r="H10" s="199" t="s">
        <v>202</v>
      </c>
      <c r="I10" s="175">
        <f t="shared" ref="I10:I13" si="1">SUM(C10*F10)</f>
        <v>40.745800000000003</v>
      </c>
    </row>
    <row r="11" spans="1:10" ht="29.4" customHeight="1" x14ac:dyDescent="0.3">
      <c r="A11" s="208"/>
      <c r="B11" s="265"/>
      <c r="C11" s="72">
        <v>1</v>
      </c>
      <c r="D11" s="7" t="s">
        <v>148</v>
      </c>
      <c r="E11" s="199" t="s">
        <v>204</v>
      </c>
      <c r="F11" s="8">
        <v>0.40749999999999997</v>
      </c>
      <c r="G11" s="7" t="s">
        <v>151</v>
      </c>
      <c r="H11" s="199" t="s">
        <v>202</v>
      </c>
      <c r="I11" s="136">
        <f t="shared" si="1"/>
        <v>0.40749999999999997</v>
      </c>
    </row>
    <row r="12" spans="1:10" ht="21" customHeight="1" x14ac:dyDescent="0.3">
      <c r="A12" s="208"/>
      <c r="B12" s="265"/>
      <c r="C12" s="70">
        <v>1</v>
      </c>
      <c r="D12" s="3" t="s">
        <v>149</v>
      </c>
      <c r="E12" s="191" t="s">
        <v>242</v>
      </c>
      <c r="F12" s="10">
        <v>4.8819999999999997</v>
      </c>
      <c r="G12" s="3" t="s">
        <v>152</v>
      </c>
      <c r="H12" s="191" t="s">
        <v>203</v>
      </c>
      <c r="I12" s="13">
        <f t="shared" si="1"/>
        <v>4.8819999999999997</v>
      </c>
    </row>
    <row r="13" spans="1:10" ht="21" customHeight="1" thickBot="1" x14ac:dyDescent="0.35">
      <c r="A13" s="208"/>
      <c r="B13" s="291"/>
      <c r="C13" s="71">
        <v>1</v>
      </c>
      <c r="D13" s="67" t="s">
        <v>184</v>
      </c>
      <c r="E13" s="190" t="s">
        <v>243</v>
      </c>
      <c r="F13" s="68">
        <v>4.8800000000000003E-2</v>
      </c>
      <c r="G13" s="67" t="s">
        <v>152</v>
      </c>
      <c r="H13" s="190" t="s">
        <v>203</v>
      </c>
      <c r="I13" s="69">
        <f t="shared" si="1"/>
        <v>4.8800000000000003E-2</v>
      </c>
    </row>
    <row r="14" spans="1:10" ht="17.399999999999999" customHeight="1" thickTop="1" thickBot="1" x14ac:dyDescent="0.35">
      <c r="A14" s="208"/>
      <c r="B14" s="203"/>
      <c r="C14" s="204"/>
      <c r="D14" s="205"/>
      <c r="E14" s="205"/>
      <c r="F14" s="206"/>
      <c r="G14" s="205"/>
      <c r="H14" s="205"/>
      <c r="I14" s="207"/>
    </row>
    <row r="15" spans="1:10" ht="16.05" customHeight="1" thickTop="1" thickBot="1" x14ac:dyDescent="0.35">
      <c r="A15" s="208"/>
      <c r="B15" s="262" t="s">
        <v>245</v>
      </c>
      <c r="C15" s="77" t="s">
        <v>89</v>
      </c>
      <c r="D15" s="277" t="s">
        <v>86</v>
      </c>
      <c r="E15" s="282"/>
      <c r="F15" s="236" t="s">
        <v>201</v>
      </c>
      <c r="G15" s="283" t="s">
        <v>91</v>
      </c>
      <c r="H15" s="276"/>
      <c r="I15" s="284"/>
    </row>
    <row r="16" spans="1:10" ht="21" customHeight="1" thickTop="1" thickBot="1" x14ac:dyDescent="0.35">
      <c r="A16" s="208"/>
      <c r="B16" s="265"/>
      <c r="C16" s="90">
        <v>1</v>
      </c>
      <c r="D16" s="63" t="s">
        <v>185</v>
      </c>
      <c r="E16" s="188" t="s">
        <v>205</v>
      </c>
      <c r="F16" s="64">
        <v>40.75</v>
      </c>
      <c r="G16" s="63" t="s">
        <v>153</v>
      </c>
      <c r="H16" s="188" t="s">
        <v>206</v>
      </c>
      <c r="I16" s="74">
        <f t="shared" ref="I16" si="2">SUM(C16*F16)</f>
        <v>40.75</v>
      </c>
    </row>
    <row r="17" spans="1:10" ht="16.05" customHeight="1" thickTop="1" thickBot="1" x14ac:dyDescent="0.35">
      <c r="A17" s="208"/>
      <c r="B17" s="265"/>
      <c r="C17" s="123" t="s">
        <v>90</v>
      </c>
      <c r="D17" s="275" t="s">
        <v>91</v>
      </c>
      <c r="E17" s="281"/>
      <c r="F17" s="236" t="s">
        <v>201</v>
      </c>
      <c r="G17" s="277" t="s">
        <v>86</v>
      </c>
      <c r="H17" s="278"/>
      <c r="I17" s="279"/>
    </row>
    <row r="18" spans="1:10" ht="21" customHeight="1" thickTop="1" thickBot="1" x14ac:dyDescent="0.35">
      <c r="A18" s="208"/>
      <c r="B18" s="291"/>
      <c r="C18" s="92">
        <v>1</v>
      </c>
      <c r="D18" s="213" t="s">
        <v>153</v>
      </c>
      <c r="E18" s="214" t="s">
        <v>206</v>
      </c>
      <c r="F18" s="215">
        <v>2.4539999999999999E-2</v>
      </c>
      <c r="G18" s="213" t="s">
        <v>154</v>
      </c>
      <c r="H18" s="214" t="s">
        <v>205</v>
      </c>
      <c r="I18" s="216">
        <f t="shared" ref="I18" si="3">SUM(C18*F18)</f>
        <v>2.4539999999999999E-2</v>
      </c>
    </row>
    <row r="19" spans="1:10" ht="17.399999999999999" customHeight="1" thickTop="1" thickBot="1" x14ac:dyDescent="0.35">
      <c r="A19" s="208"/>
      <c r="B19" s="203"/>
      <c r="C19" s="204"/>
      <c r="D19" s="205"/>
      <c r="E19" s="205"/>
      <c r="F19" s="206"/>
      <c r="G19" s="205"/>
      <c r="H19" s="205"/>
      <c r="I19" s="207"/>
    </row>
    <row r="20" spans="1:10" s="5" customFormat="1" ht="16.05" customHeight="1" thickTop="1" thickBot="1" x14ac:dyDescent="0.35">
      <c r="A20" s="208"/>
      <c r="B20" s="262" t="s">
        <v>145</v>
      </c>
      <c r="C20" s="77" t="s">
        <v>89</v>
      </c>
      <c r="D20" s="277" t="s">
        <v>86</v>
      </c>
      <c r="E20" s="282"/>
      <c r="F20" s="236" t="s">
        <v>201</v>
      </c>
      <c r="G20" s="283" t="s">
        <v>91</v>
      </c>
      <c r="H20" s="276"/>
      <c r="I20" s="284"/>
      <c r="J20" s="200"/>
    </row>
    <row r="21" spans="1:10" ht="21" customHeight="1" thickTop="1" x14ac:dyDescent="0.3">
      <c r="A21" s="208"/>
      <c r="B21" s="292"/>
      <c r="C21" s="90">
        <v>1</v>
      </c>
      <c r="D21" s="63" t="s">
        <v>157</v>
      </c>
      <c r="E21" s="188" t="s">
        <v>208</v>
      </c>
      <c r="F21" s="64">
        <v>20.885400000000001</v>
      </c>
      <c r="G21" s="63" t="s">
        <v>155</v>
      </c>
      <c r="H21" s="188" t="s">
        <v>244</v>
      </c>
      <c r="I21" s="298">
        <f t="shared" ref="I21" si="4">SUM(C21*F21)</f>
        <v>20.885400000000001</v>
      </c>
    </row>
    <row r="22" spans="1:10" ht="21" customHeight="1" thickBot="1" x14ac:dyDescent="0.35">
      <c r="A22" s="208"/>
      <c r="B22" s="292"/>
      <c r="C22" s="92">
        <v>1</v>
      </c>
      <c r="D22" s="67" t="s">
        <v>158</v>
      </c>
      <c r="E22" s="190" t="s">
        <v>207</v>
      </c>
      <c r="F22" s="68">
        <v>224.809</v>
      </c>
      <c r="G22" s="67" t="s">
        <v>156</v>
      </c>
      <c r="H22" s="190" t="s">
        <v>209</v>
      </c>
      <c r="I22" s="299">
        <f t="shared" ref="I22" si="5">SUM(C22*F22)</f>
        <v>224.809</v>
      </c>
    </row>
    <row r="23" spans="1:10" ht="16.05" customHeight="1" thickTop="1" thickBot="1" x14ac:dyDescent="0.35">
      <c r="A23" s="208"/>
      <c r="B23" s="292"/>
      <c r="C23" s="123" t="s">
        <v>90</v>
      </c>
      <c r="D23" s="275" t="s">
        <v>91</v>
      </c>
      <c r="E23" s="281"/>
      <c r="F23" s="236" t="s">
        <v>201</v>
      </c>
      <c r="G23" s="277" t="s">
        <v>86</v>
      </c>
      <c r="H23" s="278"/>
      <c r="I23" s="279"/>
    </row>
    <row r="24" spans="1:10" ht="21" customHeight="1" thickTop="1" x14ac:dyDescent="0.3">
      <c r="A24" s="208"/>
      <c r="B24" s="292"/>
      <c r="C24" s="90">
        <v>1</v>
      </c>
      <c r="D24" s="63" t="s">
        <v>155</v>
      </c>
      <c r="E24" s="188" t="s">
        <v>244</v>
      </c>
      <c r="F24" s="64">
        <v>4.7879999999999999E-2</v>
      </c>
      <c r="G24" s="63" t="s">
        <v>157</v>
      </c>
      <c r="H24" s="188" t="s">
        <v>208</v>
      </c>
      <c r="I24" s="298">
        <f t="shared" ref="I24" si="6">SUM(C24*F24)</f>
        <v>4.7879999999999999E-2</v>
      </c>
    </row>
    <row r="25" spans="1:10" ht="21" customHeight="1" thickBot="1" x14ac:dyDescent="0.35">
      <c r="A25" s="208"/>
      <c r="B25" s="272"/>
      <c r="C25" s="92">
        <v>1</v>
      </c>
      <c r="D25" s="67" t="s">
        <v>156</v>
      </c>
      <c r="E25" s="190" t="s">
        <v>209</v>
      </c>
      <c r="F25" s="217">
        <v>4.4482200000000001E-3</v>
      </c>
      <c r="G25" s="67" t="s">
        <v>158</v>
      </c>
      <c r="H25" s="190" t="s">
        <v>207</v>
      </c>
      <c r="I25" s="299">
        <f t="shared" si="0"/>
        <v>4.4482200000000001E-3</v>
      </c>
    </row>
    <row r="26" spans="1:10" ht="17.399999999999999" customHeight="1" thickTop="1" thickBot="1" x14ac:dyDescent="0.35">
      <c r="A26" s="208"/>
      <c r="B26" s="203"/>
      <c r="C26" s="204"/>
      <c r="D26" s="205"/>
      <c r="E26" s="205"/>
      <c r="F26" s="206"/>
      <c r="G26" s="205"/>
      <c r="H26" s="205"/>
      <c r="I26" s="207"/>
    </row>
    <row r="27" spans="1:10" ht="21" customHeight="1" thickTop="1" thickBot="1" x14ac:dyDescent="0.35">
      <c r="A27" s="208"/>
      <c r="B27" s="262" t="s">
        <v>144</v>
      </c>
      <c r="C27" s="77" t="s">
        <v>113</v>
      </c>
      <c r="D27" s="277" t="s">
        <v>86</v>
      </c>
      <c r="E27" s="282"/>
      <c r="F27" s="235" t="s">
        <v>201</v>
      </c>
      <c r="G27" s="283" t="s">
        <v>91</v>
      </c>
      <c r="H27" s="276"/>
      <c r="I27" s="284"/>
    </row>
    <row r="28" spans="1:10" ht="21" customHeight="1" thickTop="1" x14ac:dyDescent="0.3">
      <c r="A28" s="208"/>
      <c r="B28" s="265"/>
      <c r="C28" s="218">
        <v>1</v>
      </c>
      <c r="D28" s="219" t="s">
        <v>161</v>
      </c>
      <c r="E28" s="220" t="s">
        <v>211</v>
      </c>
      <c r="F28" s="221">
        <v>0.27779999999999999</v>
      </c>
      <c r="G28" s="219" t="s">
        <v>159</v>
      </c>
      <c r="H28" s="220" t="s">
        <v>212</v>
      </c>
      <c r="I28" s="300">
        <f t="shared" ref="I28:I29" si="7">SUM(C28*F28)</f>
        <v>0.27779999999999999</v>
      </c>
    </row>
    <row r="29" spans="1:10" ht="21" customHeight="1" thickBot="1" x14ac:dyDescent="0.35">
      <c r="A29" s="208"/>
      <c r="B29" s="265"/>
      <c r="C29" s="222">
        <v>1</v>
      </c>
      <c r="D29" s="67" t="s">
        <v>162</v>
      </c>
      <c r="E29" s="190" t="s">
        <v>210</v>
      </c>
      <c r="F29" s="68">
        <v>2.7799999999999998E-4</v>
      </c>
      <c r="G29" s="67" t="s">
        <v>160</v>
      </c>
      <c r="H29" s="190" t="s">
        <v>212</v>
      </c>
      <c r="I29" s="301">
        <f t="shared" si="7"/>
        <v>2.7799999999999998E-4</v>
      </c>
    </row>
    <row r="30" spans="1:10" ht="21" customHeight="1" thickTop="1" thickBot="1" x14ac:dyDescent="0.35">
      <c r="A30" s="208"/>
      <c r="B30" s="265"/>
      <c r="C30" s="123" t="s">
        <v>90</v>
      </c>
      <c r="D30" s="275" t="s">
        <v>91</v>
      </c>
      <c r="E30" s="281"/>
      <c r="F30" s="236" t="s">
        <v>201</v>
      </c>
      <c r="G30" s="277" t="s">
        <v>86</v>
      </c>
      <c r="H30" s="278"/>
      <c r="I30" s="279"/>
    </row>
    <row r="31" spans="1:10" ht="21" customHeight="1" thickTop="1" x14ac:dyDescent="0.3">
      <c r="A31" s="208"/>
      <c r="B31" s="265"/>
      <c r="C31" s="176">
        <v>1</v>
      </c>
      <c r="D31" s="177" t="s">
        <v>159</v>
      </c>
      <c r="E31" s="198" t="s">
        <v>212</v>
      </c>
      <c r="F31" s="178">
        <v>3.6</v>
      </c>
      <c r="G31" s="177" t="s">
        <v>161</v>
      </c>
      <c r="H31" s="198" t="s">
        <v>211</v>
      </c>
      <c r="I31" s="180">
        <f>SUM(C31)*(F31)</f>
        <v>3.6</v>
      </c>
    </row>
    <row r="32" spans="1:10" ht="21" customHeight="1" thickBot="1" x14ac:dyDescent="0.35">
      <c r="A32" s="208"/>
      <c r="B32" s="291"/>
      <c r="C32" s="92">
        <v>1</v>
      </c>
      <c r="D32" s="67" t="s">
        <v>159</v>
      </c>
      <c r="E32" s="190" t="s">
        <v>212</v>
      </c>
      <c r="F32" s="68">
        <v>3600</v>
      </c>
      <c r="G32" s="67" t="s">
        <v>162</v>
      </c>
      <c r="H32" s="190" t="s">
        <v>210</v>
      </c>
      <c r="I32" s="179">
        <f>SUM(C32)*(F32)</f>
        <v>3600</v>
      </c>
    </row>
    <row r="33" spans="1:9" ht="32.4" customHeight="1" thickTop="1" thickBot="1" x14ac:dyDescent="0.35">
      <c r="A33" s="208"/>
      <c r="B33" s="132" t="s">
        <v>112</v>
      </c>
      <c r="C33" s="273" t="s">
        <v>133</v>
      </c>
      <c r="D33" s="273"/>
      <c r="E33" s="273"/>
      <c r="F33" s="273"/>
      <c r="G33" s="273"/>
      <c r="H33" s="273"/>
      <c r="I33" s="274"/>
    </row>
    <row r="34" spans="1:9" ht="17.399999999999999" customHeight="1" thickTop="1" thickBot="1" x14ac:dyDescent="0.35">
      <c r="A34" s="208"/>
      <c r="B34" s="203"/>
      <c r="C34" s="204"/>
      <c r="D34" s="205"/>
      <c r="E34" s="205"/>
      <c r="F34" s="206"/>
      <c r="G34" s="205"/>
      <c r="H34" s="205"/>
      <c r="I34" s="207"/>
    </row>
    <row r="35" spans="1:9" ht="16.05" customHeight="1" thickTop="1" thickBot="1" x14ac:dyDescent="0.35">
      <c r="A35" s="208"/>
      <c r="B35" s="262" t="s">
        <v>107</v>
      </c>
      <c r="C35" s="77" t="s">
        <v>89</v>
      </c>
      <c r="D35" s="277" t="s">
        <v>86</v>
      </c>
      <c r="E35" s="282"/>
      <c r="F35" s="212" t="s">
        <v>201</v>
      </c>
      <c r="G35" s="283" t="s">
        <v>91</v>
      </c>
      <c r="H35" s="276"/>
      <c r="I35" s="284"/>
    </row>
    <row r="36" spans="1:9" ht="21" customHeight="1" thickTop="1" x14ac:dyDescent="0.3">
      <c r="A36" s="208"/>
      <c r="B36" s="265"/>
      <c r="C36" s="223">
        <v>1</v>
      </c>
      <c r="D36" s="63" t="s">
        <v>164</v>
      </c>
      <c r="E36" s="188" t="s">
        <v>213</v>
      </c>
      <c r="F36" s="224">
        <v>0.27777800000000002</v>
      </c>
      <c r="G36" s="63" t="s">
        <v>163</v>
      </c>
      <c r="H36" s="188" t="s">
        <v>147</v>
      </c>
      <c r="I36" s="302">
        <f t="shared" ref="I36:I37" si="8">SUM(C36*F36)</f>
        <v>0.27777800000000002</v>
      </c>
    </row>
    <row r="37" spans="1:9" ht="21" customHeight="1" thickBot="1" x14ac:dyDescent="0.35">
      <c r="A37" s="208"/>
      <c r="B37" s="265"/>
      <c r="C37" s="225">
        <v>1</v>
      </c>
      <c r="D37" s="67" t="s">
        <v>186</v>
      </c>
      <c r="E37" s="190" t="s">
        <v>214</v>
      </c>
      <c r="F37" s="226">
        <v>2.7777800000000001E-4</v>
      </c>
      <c r="G37" s="67" t="s">
        <v>163</v>
      </c>
      <c r="H37" s="190" t="s">
        <v>147</v>
      </c>
      <c r="I37" s="227">
        <f t="shared" si="8"/>
        <v>2.7777800000000001E-4</v>
      </c>
    </row>
    <row r="38" spans="1:9" ht="16.05" customHeight="1" thickTop="1" thickBot="1" x14ac:dyDescent="0.35">
      <c r="A38" s="208"/>
      <c r="B38" s="265"/>
      <c r="C38" s="123" t="s">
        <v>90</v>
      </c>
      <c r="D38" s="275" t="s">
        <v>91</v>
      </c>
      <c r="E38" s="281"/>
      <c r="F38" s="236" t="s">
        <v>201</v>
      </c>
      <c r="G38" s="277" t="s">
        <v>86</v>
      </c>
      <c r="H38" s="278"/>
      <c r="I38" s="279"/>
    </row>
    <row r="39" spans="1:9" ht="21" customHeight="1" thickTop="1" x14ac:dyDescent="0.3">
      <c r="A39" s="208"/>
      <c r="B39" s="265"/>
      <c r="C39" s="228">
        <v>0.27777800000000002</v>
      </c>
      <c r="D39" s="63" t="s">
        <v>187</v>
      </c>
      <c r="E39" s="188" t="s">
        <v>147</v>
      </c>
      <c r="F39" s="229">
        <v>3.6</v>
      </c>
      <c r="G39" s="63" t="s">
        <v>164</v>
      </c>
      <c r="H39" s="188" t="s">
        <v>213</v>
      </c>
      <c r="I39" s="230">
        <f t="shared" ref="I39:I40" si="9">SUM(C39*F39)</f>
        <v>1.0000008</v>
      </c>
    </row>
    <row r="40" spans="1:9" ht="21" customHeight="1" thickBot="1" x14ac:dyDescent="0.35">
      <c r="A40" s="208"/>
      <c r="B40" s="291"/>
      <c r="C40" s="231">
        <v>2.7779999999999998E-4</v>
      </c>
      <c r="D40" s="67" t="s">
        <v>163</v>
      </c>
      <c r="E40" s="190" t="s">
        <v>147</v>
      </c>
      <c r="F40" s="232">
        <v>3600</v>
      </c>
      <c r="G40" s="67" t="s">
        <v>165</v>
      </c>
      <c r="H40" s="190" t="s">
        <v>214</v>
      </c>
      <c r="I40" s="233">
        <f t="shared" si="9"/>
        <v>1.0000799999999999</v>
      </c>
    </row>
    <row r="41" spans="1:9" ht="17.399999999999999" customHeight="1" thickTop="1" thickBot="1" x14ac:dyDescent="0.35">
      <c r="A41" s="208"/>
      <c r="B41" s="203"/>
      <c r="C41" s="204"/>
      <c r="D41" s="205"/>
      <c r="E41" s="205"/>
      <c r="F41" s="206"/>
      <c r="G41" s="205"/>
      <c r="H41" s="205"/>
      <c r="I41" s="207"/>
    </row>
    <row r="42" spans="1:9" ht="16.05" customHeight="1" thickTop="1" thickBot="1" x14ac:dyDescent="0.35">
      <c r="A42" s="208"/>
      <c r="B42" s="262" t="s">
        <v>108</v>
      </c>
      <c r="C42" s="77" t="s">
        <v>89</v>
      </c>
      <c r="D42" s="277" t="s">
        <v>86</v>
      </c>
      <c r="E42" s="282"/>
      <c r="F42" s="236" t="s">
        <v>201</v>
      </c>
      <c r="G42" s="283" t="s">
        <v>91</v>
      </c>
      <c r="H42" s="276"/>
      <c r="I42" s="284"/>
    </row>
    <row r="43" spans="1:9" ht="21" customHeight="1" thickTop="1" x14ac:dyDescent="0.3">
      <c r="A43" s="208"/>
      <c r="B43" s="265"/>
      <c r="C43" s="14">
        <v>1</v>
      </c>
      <c r="D43" s="15" t="s">
        <v>168</v>
      </c>
      <c r="E43" s="194" t="s">
        <v>214</v>
      </c>
      <c r="F43" s="181">
        <v>0.94781711999999996</v>
      </c>
      <c r="G43" s="15" t="s">
        <v>166</v>
      </c>
      <c r="H43" s="194" t="s">
        <v>215</v>
      </c>
      <c r="I43" s="243">
        <f t="shared" ref="I43:I45" si="10">SUM(C43*F43)</f>
        <v>0.94781711999999996</v>
      </c>
    </row>
    <row r="44" spans="1:9" ht="21" customHeight="1" x14ac:dyDescent="0.3">
      <c r="A44" s="208"/>
      <c r="B44" s="265"/>
      <c r="C44" s="35">
        <v>1</v>
      </c>
      <c r="D44" s="36" t="s">
        <v>188</v>
      </c>
      <c r="E44" s="195" t="s">
        <v>169</v>
      </c>
      <c r="F44" s="246">
        <v>9.4782000000000004E-4</v>
      </c>
      <c r="G44" s="36" t="s">
        <v>166</v>
      </c>
      <c r="H44" s="195" t="s">
        <v>215</v>
      </c>
      <c r="I44" s="303">
        <f t="shared" si="10"/>
        <v>9.4782000000000004E-4</v>
      </c>
    </row>
    <row r="45" spans="1:9" ht="21" customHeight="1" thickBot="1" x14ac:dyDescent="0.35">
      <c r="A45" s="208"/>
      <c r="B45" s="265"/>
      <c r="C45" s="19">
        <v>1</v>
      </c>
      <c r="D45" s="20" t="s">
        <v>164</v>
      </c>
      <c r="E45" s="192" t="s">
        <v>213</v>
      </c>
      <c r="F45" s="238">
        <v>9.4781698999999997E-3</v>
      </c>
      <c r="G45" s="20" t="s">
        <v>228</v>
      </c>
      <c r="H45" s="192" t="s">
        <v>216</v>
      </c>
      <c r="I45" s="245">
        <f t="shared" si="10"/>
        <v>9.4781698999999997E-3</v>
      </c>
    </row>
    <row r="46" spans="1:9" ht="16.05" customHeight="1" thickTop="1" thickBot="1" x14ac:dyDescent="0.35">
      <c r="A46" s="208"/>
      <c r="B46" s="265"/>
      <c r="C46" s="123" t="s">
        <v>90</v>
      </c>
      <c r="D46" s="275" t="s">
        <v>91</v>
      </c>
      <c r="E46" s="281"/>
      <c r="F46" s="236" t="s">
        <v>201</v>
      </c>
      <c r="G46" s="277" t="s">
        <v>86</v>
      </c>
      <c r="H46" s="278"/>
      <c r="I46" s="279"/>
    </row>
    <row r="47" spans="1:9" ht="21" customHeight="1" thickTop="1" x14ac:dyDescent="0.3">
      <c r="A47" s="208"/>
      <c r="B47" s="265"/>
      <c r="C47" s="239">
        <v>0.94779999999999998</v>
      </c>
      <c r="D47" s="15" t="s">
        <v>166</v>
      </c>
      <c r="E47" s="194" t="s">
        <v>215</v>
      </c>
      <c r="F47" s="181">
        <v>1.0549999999999999</v>
      </c>
      <c r="G47" s="15" t="s">
        <v>168</v>
      </c>
      <c r="H47" s="194" t="s">
        <v>214</v>
      </c>
      <c r="I47" s="243">
        <f t="shared" ref="I47:I49" si="11">SUM(C47*F47)</f>
        <v>0.99992899999999996</v>
      </c>
    </row>
    <row r="48" spans="1:9" ht="21" customHeight="1" x14ac:dyDescent="0.3">
      <c r="A48" s="208"/>
      <c r="B48" s="265"/>
      <c r="C48" s="237">
        <v>9.4780000000000005E-4</v>
      </c>
      <c r="D48" s="37" t="s">
        <v>166</v>
      </c>
      <c r="E48" s="189" t="s">
        <v>215</v>
      </c>
      <c r="F48" s="241">
        <v>1055.05585</v>
      </c>
      <c r="G48" s="37" t="s">
        <v>169</v>
      </c>
      <c r="H48" s="189" t="s">
        <v>169</v>
      </c>
      <c r="I48" s="244">
        <f t="shared" si="11"/>
        <v>0.99998193463000007</v>
      </c>
    </row>
    <row r="49" spans="1:11" ht="21" customHeight="1" thickBot="1" x14ac:dyDescent="0.35">
      <c r="A49" s="208"/>
      <c r="B49" s="291"/>
      <c r="C49" s="240">
        <v>9.4781698999999997E-3</v>
      </c>
      <c r="D49" s="67" t="s">
        <v>167</v>
      </c>
      <c r="E49" s="190" t="s">
        <v>216</v>
      </c>
      <c r="F49" s="242">
        <v>105.5056</v>
      </c>
      <c r="G49" s="67" t="s">
        <v>170</v>
      </c>
      <c r="H49" s="190" t="s">
        <v>213</v>
      </c>
      <c r="I49" s="245">
        <f t="shared" si="11"/>
        <v>1.0000000022014399</v>
      </c>
    </row>
    <row r="50" spans="1:11" ht="17.399999999999999" customHeight="1" thickTop="1" thickBot="1" x14ac:dyDescent="0.35">
      <c r="A50" s="208"/>
      <c r="B50" s="203"/>
      <c r="C50" s="204"/>
      <c r="D50" s="205"/>
      <c r="E50" s="205"/>
      <c r="F50" s="206"/>
      <c r="G50" s="205"/>
      <c r="H50" s="205"/>
      <c r="I50" s="207"/>
    </row>
    <row r="51" spans="1:11" s="37" customFormat="1" ht="16.05" customHeight="1" thickTop="1" thickBot="1" x14ac:dyDescent="0.35">
      <c r="A51" s="208"/>
      <c r="B51" s="262" t="s">
        <v>139</v>
      </c>
      <c r="C51" s="77" t="s">
        <v>89</v>
      </c>
      <c r="D51" s="277" t="s">
        <v>86</v>
      </c>
      <c r="E51" s="282"/>
      <c r="F51" s="236" t="s">
        <v>201</v>
      </c>
      <c r="G51" s="283" t="s">
        <v>91</v>
      </c>
      <c r="H51" s="276"/>
      <c r="I51" s="284"/>
      <c r="J51" s="202"/>
    </row>
    <row r="52" spans="1:11" s="37" customFormat="1" ht="21" customHeight="1" thickTop="1" x14ac:dyDescent="0.3">
      <c r="A52" s="208"/>
      <c r="B52" s="265"/>
      <c r="C52" s="14">
        <v>1</v>
      </c>
      <c r="D52" s="15" t="s">
        <v>173</v>
      </c>
      <c r="E52" s="194" t="s">
        <v>218</v>
      </c>
      <c r="F52" s="181">
        <v>0.22480900000000001</v>
      </c>
      <c r="G52" s="15" t="s">
        <v>156</v>
      </c>
      <c r="H52" s="194" t="s">
        <v>209</v>
      </c>
      <c r="I52" s="74">
        <f t="shared" ref="I52:I54" si="12">SUM(C52*F52)</f>
        <v>0.22480900000000001</v>
      </c>
      <c r="J52" s="202"/>
    </row>
    <row r="53" spans="1:11" s="37" customFormat="1" ht="21" customHeight="1" x14ac:dyDescent="0.3">
      <c r="A53" s="208"/>
      <c r="B53" s="265"/>
      <c r="C53" s="91">
        <v>1</v>
      </c>
      <c r="D53" s="3" t="s">
        <v>173</v>
      </c>
      <c r="E53" s="191" t="s">
        <v>218</v>
      </c>
      <c r="F53" s="182">
        <v>0.10197199999999999</v>
      </c>
      <c r="G53" s="3" t="s">
        <v>171</v>
      </c>
      <c r="H53" s="191" t="s">
        <v>219</v>
      </c>
      <c r="I53" s="13">
        <f t="shared" si="12"/>
        <v>0.10197199999999999</v>
      </c>
      <c r="J53" s="202"/>
    </row>
    <row r="54" spans="1:11" s="37" customFormat="1" ht="21" customHeight="1" thickBot="1" x14ac:dyDescent="0.35">
      <c r="A54" s="208"/>
      <c r="B54" s="265"/>
      <c r="C54" s="172">
        <v>1</v>
      </c>
      <c r="D54" s="173" t="s">
        <v>189</v>
      </c>
      <c r="E54" s="193" t="s">
        <v>217</v>
      </c>
      <c r="F54" s="183">
        <v>0.73756214927727004</v>
      </c>
      <c r="G54" s="173" t="s">
        <v>172</v>
      </c>
      <c r="H54" s="193" t="s">
        <v>229</v>
      </c>
      <c r="I54" s="157">
        <f t="shared" si="12"/>
        <v>0.73756214927727004</v>
      </c>
      <c r="J54" s="202"/>
    </row>
    <row r="55" spans="1:11" s="37" customFormat="1" ht="16.05" customHeight="1" thickTop="1" thickBot="1" x14ac:dyDescent="0.35">
      <c r="A55" s="208"/>
      <c r="B55" s="265"/>
      <c r="C55" s="123" t="s">
        <v>90</v>
      </c>
      <c r="D55" s="275" t="s">
        <v>91</v>
      </c>
      <c r="E55" s="281"/>
      <c r="F55" s="236" t="s">
        <v>201</v>
      </c>
      <c r="G55" s="277" t="s">
        <v>86</v>
      </c>
      <c r="H55" s="278"/>
      <c r="I55" s="279"/>
      <c r="J55" s="202"/>
    </row>
    <row r="56" spans="1:11" ht="21" customHeight="1" thickTop="1" x14ac:dyDescent="0.3">
      <c r="A56" s="208"/>
      <c r="B56" s="265"/>
      <c r="C56" s="90">
        <v>0.22480900000000001</v>
      </c>
      <c r="D56" s="63" t="s">
        <v>156</v>
      </c>
      <c r="E56" s="188" t="s">
        <v>209</v>
      </c>
      <c r="F56" s="64">
        <v>4.4480000000000004</v>
      </c>
      <c r="G56" s="63" t="s">
        <v>173</v>
      </c>
      <c r="H56" s="188" t="s">
        <v>218</v>
      </c>
      <c r="I56" s="184">
        <f t="shared" ref="I56:I58" si="13">SUM(C56*F56)</f>
        <v>0.99995043200000011</v>
      </c>
    </row>
    <row r="57" spans="1:11" ht="21" customHeight="1" x14ac:dyDescent="0.3">
      <c r="A57" s="208"/>
      <c r="B57" s="265"/>
      <c r="C57" s="91">
        <v>0.10197199999999999</v>
      </c>
      <c r="D57" s="3" t="s">
        <v>171</v>
      </c>
      <c r="E57" s="191" t="s">
        <v>219</v>
      </c>
      <c r="F57" s="10">
        <v>9.8070000000000004</v>
      </c>
      <c r="G57" s="3" t="s">
        <v>173</v>
      </c>
      <c r="H57" s="191" t="s">
        <v>218</v>
      </c>
      <c r="I57" s="185">
        <f t="shared" si="13"/>
        <v>1.000039404</v>
      </c>
    </row>
    <row r="58" spans="1:11" ht="21" customHeight="1" thickBot="1" x14ac:dyDescent="0.35">
      <c r="A58" s="208"/>
      <c r="B58" s="297"/>
      <c r="C58" s="92">
        <v>0.73760000000000003</v>
      </c>
      <c r="D58" s="67" t="s">
        <v>172</v>
      </c>
      <c r="E58" s="190" t="s">
        <v>229</v>
      </c>
      <c r="F58" s="217">
        <v>1.355817</v>
      </c>
      <c r="G58" s="67" t="s">
        <v>174</v>
      </c>
      <c r="H58" s="190" t="s">
        <v>217</v>
      </c>
      <c r="I58" s="234">
        <f t="shared" si="13"/>
        <v>1.0000506192</v>
      </c>
    </row>
    <row r="59" spans="1:11" ht="17.399999999999999" customHeight="1" thickTop="1" thickBot="1" x14ac:dyDescent="0.35">
      <c r="A59" s="208"/>
      <c r="B59" s="203"/>
      <c r="C59" s="204"/>
      <c r="D59" s="205"/>
      <c r="E59" s="205"/>
      <c r="F59" s="206"/>
      <c r="G59" s="205"/>
      <c r="H59" s="205"/>
      <c r="I59" s="207"/>
    </row>
    <row r="60" spans="1:11" s="5" customFormat="1" ht="16.05" customHeight="1" thickTop="1" thickBot="1" x14ac:dyDescent="0.35">
      <c r="A60" s="208"/>
      <c r="B60" s="262" t="s">
        <v>94</v>
      </c>
      <c r="C60" s="77" t="s">
        <v>89</v>
      </c>
      <c r="D60" s="277" t="s">
        <v>86</v>
      </c>
      <c r="E60" s="282"/>
      <c r="F60" s="236" t="s">
        <v>201</v>
      </c>
      <c r="G60" s="283" t="s">
        <v>91</v>
      </c>
      <c r="H60" s="276"/>
      <c r="I60" s="284"/>
      <c r="J60" s="200"/>
    </row>
    <row r="61" spans="1:11" s="5" customFormat="1" ht="31.2" customHeight="1" thickTop="1" x14ac:dyDescent="0.3">
      <c r="A61" s="208"/>
      <c r="B61" s="265"/>
      <c r="C61" s="90">
        <v>1</v>
      </c>
      <c r="D61" s="63" t="s">
        <v>249</v>
      </c>
      <c r="E61" s="188" t="s">
        <v>195</v>
      </c>
      <c r="F61" s="260">
        <v>5.6820000000000004</v>
      </c>
      <c r="G61" s="63" t="s">
        <v>250</v>
      </c>
      <c r="H61" s="188" t="s">
        <v>196</v>
      </c>
      <c r="I61" s="74">
        <f t="shared" ref="I61" si="14">SUM(C61*F61)</f>
        <v>5.6820000000000004</v>
      </c>
      <c r="J61" s="200"/>
    </row>
    <row r="62" spans="1:11" s="5" customFormat="1" ht="21" customHeight="1" x14ac:dyDescent="0.3">
      <c r="A62" s="208"/>
      <c r="B62" s="265"/>
      <c r="C62" s="91">
        <v>6530.85</v>
      </c>
      <c r="D62" s="3" t="s">
        <v>190</v>
      </c>
      <c r="E62" s="191" t="s">
        <v>199</v>
      </c>
      <c r="F62" s="182">
        <v>0.17608734000000001</v>
      </c>
      <c r="G62" s="3" t="s">
        <v>175</v>
      </c>
      <c r="H62" s="191" t="s">
        <v>197</v>
      </c>
      <c r="I62" s="304">
        <f t="shared" ref="I62:I63" si="15">SUM(C62*F62)</f>
        <v>1150.0000044390001</v>
      </c>
      <c r="J62" s="200"/>
      <c r="K62" s="5" t="s">
        <v>248</v>
      </c>
    </row>
    <row r="63" spans="1:11" s="5" customFormat="1" ht="21" customHeight="1" x14ac:dyDescent="0.3">
      <c r="A63" s="208"/>
      <c r="B63" s="265"/>
      <c r="C63" s="186">
        <v>1</v>
      </c>
      <c r="D63" s="37" t="s">
        <v>190</v>
      </c>
      <c r="E63" s="189" t="s">
        <v>193</v>
      </c>
      <c r="F63" s="182">
        <v>0.17608734000000001</v>
      </c>
      <c r="G63" s="37" t="s">
        <v>176</v>
      </c>
      <c r="H63" s="189" t="s">
        <v>197</v>
      </c>
      <c r="I63" s="65">
        <f t="shared" si="15"/>
        <v>0.17608734000000001</v>
      </c>
      <c r="J63" s="200"/>
    </row>
    <row r="64" spans="1:11" s="5" customFormat="1" ht="21" customHeight="1" thickBot="1" x14ac:dyDescent="0.35">
      <c r="A64" s="208"/>
      <c r="B64" s="265"/>
      <c r="C64" s="92">
        <v>1</v>
      </c>
      <c r="D64" s="67" t="s">
        <v>179</v>
      </c>
      <c r="E64" s="190" t="s">
        <v>194</v>
      </c>
      <c r="F64" s="261">
        <v>6.9349999999999996</v>
      </c>
      <c r="G64" s="67" t="s">
        <v>177</v>
      </c>
      <c r="H64" s="190" t="s">
        <v>198</v>
      </c>
      <c r="I64" s="69">
        <f>SUM(C64*F64)</f>
        <v>6.9349999999999996</v>
      </c>
      <c r="J64" s="200"/>
    </row>
    <row r="65" spans="1:10" s="5" customFormat="1" ht="16.05" customHeight="1" thickTop="1" thickBot="1" x14ac:dyDescent="0.35">
      <c r="A65" s="208"/>
      <c r="B65" s="265"/>
      <c r="C65" s="123" t="s">
        <v>90</v>
      </c>
      <c r="D65" s="275" t="s">
        <v>91</v>
      </c>
      <c r="E65" s="281"/>
      <c r="F65" s="236" t="s">
        <v>201</v>
      </c>
      <c r="G65" s="277" t="s">
        <v>86</v>
      </c>
      <c r="H65" s="278"/>
      <c r="I65" s="279"/>
      <c r="J65" s="200"/>
    </row>
    <row r="66" spans="1:10" s="5" customFormat="1" ht="31.2" customHeight="1" thickTop="1" x14ac:dyDescent="0.3">
      <c r="A66" s="208"/>
      <c r="B66" s="265"/>
      <c r="C66" s="90">
        <v>5.6786000000000003</v>
      </c>
      <c r="D66" s="63" t="s">
        <v>250</v>
      </c>
      <c r="E66" s="188" t="s">
        <v>196</v>
      </c>
      <c r="F66" s="64">
        <v>0.17610000000000001</v>
      </c>
      <c r="G66" s="63" t="s">
        <v>249</v>
      </c>
      <c r="H66" s="188" t="s">
        <v>195</v>
      </c>
      <c r="I66" s="74">
        <f t="shared" ref="I66:I67" si="16">SUM(C66*F66)</f>
        <v>1.00000146</v>
      </c>
      <c r="J66" s="200"/>
    </row>
    <row r="67" spans="1:10" s="5" customFormat="1" ht="21" customHeight="1" x14ac:dyDescent="0.3">
      <c r="A67" s="208"/>
      <c r="B67" s="265"/>
      <c r="C67" s="91">
        <v>1150</v>
      </c>
      <c r="D67" s="3" t="s">
        <v>175</v>
      </c>
      <c r="E67" s="191" t="s">
        <v>197</v>
      </c>
      <c r="F67" s="10">
        <v>5.6790000000000003</v>
      </c>
      <c r="G67" s="3" t="s">
        <v>178</v>
      </c>
      <c r="H67" s="191" t="s">
        <v>193</v>
      </c>
      <c r="I67" s="13">
        <f t="shared" si="16"/>
        <v>6530.85</v>
      </c>
      <c r="J67" s="200"/>
    </row>
    <row r="68" spans="1:10" s="5" customFormat="1" ht="21" customHeight="1" x14ac:dyDescent="0.3">
      <c r="A68" s="208"/>
      <c r="B68" s="265"/>
      <c r="C68" s="186">
        <v>0.17610999999999999</v>
      </c>
      <c r="D68" s="37" t="s">
        <v>176</v>
      </c>
      <c r="E68" s="189" t="s">
        <v>197</v>
      </c>
      <c r="F68" s="187">
        <v>5.6779999999999999</v>
      </c>
      <c r="G68" s="37" t="s">
        <v>178</v>
      </c>
      <c r="H68" s="189" t="s">
        <v>193</v>
      </c>
      <c r="I68" s="65">
        <f t="shared" ref="I68:I69" si="17">SUM(C68*F68)</f>
        <v>0.99995257999999998</v>
      </c>
      <c r="J68" s="200"/>
    </row>
    <row r="69" spans="1:10" s="5" customFormat="1" ht="21" customHeight="1" thickBot="1" x14ac:dyDescent="0.35">
      <c r="A69" s="208"/>
      <c r="B69" s="291"/>
      <c r="C69" s="92">
        <v>6.9349999999999996</v>
      </c>
      <c r="D69" s="67" t="s">
        <v>177</v>
      </c>
      <c r="E69" s="190" t="s">
        <v>198</v>
      </c>
      <c r="F69" s="68">
        <v>0.14419999999999999</v>
      </c>
      <c r="G69" s="67" t="s">
        <v>179</v>
      </c>
      <c r="H69" s="190" t="s">
        <v>194</v>
      </c>
      <c r="I69" s="69">
        <f t="shared" si="17"/>
        <v>1.000027</v>
      </c>
      <c r="J69" s="200"/>
    </row>
    <row r="70" spans="1:10" ht="17.399999999999999" customHeight="1" thickTop="1" thickBot="1" x14ac:dyDescent="0.35">
      <c r="A70" s="208"/>
      <c r="B70" s="203"/>
      <c r="C70" s="204"/>
      <c r="D70" s="205"/>
      <c r="E70" s="205"/>
      <c r="F70" s="206"/>
      <c r="G70" s="205"/>
      <c r="H70" s="205"/>
      <c r="I70" s="207"/>
    </row>
    <row r="71" spans="1:10" ht="16.05" customHeight="1" thickTop="1" thickBot="1" x14ac:dyDescent="0.35">
      <c r="A71" s="208"/>
      <c r="B71" s="262" t="s">
        <v>246</v>
      </c>
      <c r="C71" s="77" t="s">
        <v>89</v>
      </c>
      <c r="D71" s="277" t="s">
        <v>86</v>
      </c>
      <c r="E71" s="282"/>
      <c r="F71" s="236" t="s">
        <v>201</v>
      </c>
      <c r="G71" s="283" t="s">
        <v>91</v>
      </c>
      <c r="H71" s="276"/>
      <c r="I71" s="284"/>
    </row>
    <row r="72" spans="1:10" ht="21" customHeight="1" thickTop="1" thickBot="1" x14ac:dyDescent="0.35">
      <c r="A72" s="208"/>
      <c r="B72" s="265"/>
      <c r="C72" s="32">
        <v>1</v>
      </c>
      <c r="D72" s="30" t="s">
        <v>191</v>
      </c>
      <c r="E72" s="197" t="s">
        <v>220</v>
      </c>
      <c r="F72" s="33">
        <v>0.68500000000000005</v>
      </c>
      <c r="G72" s="30" t="s">
        <v>180</v>
      </c>
      <c r="H72" s="197" t="s">
        <v>221</v>
      </c>
      <c r="I72" s="97">
        <f t="shared" ref="I72" si="18">SUM(C72*F72)</f>
        <v>0.68500000000000005</v>
      </c>
    </row>
    <row r="73" spans="1:10" ht="16.05" customHeight="1" thickTop="1" thickBot="1" x14ac:dyDescent="0.35">
      <c r="A73" s="208"/>
      <c r="B73" s="265"/>
      <c r="C73" s="123" t="s">
        <v>90</v>
      </c>
      <c r="D73" s="275" t="s">
        <v>91</v>
      </c>
      <c r="E73" s="281"/>
      <c r="F73" s="236" t="s">
        <v>201</v>
      </c>
      <c r="G73" s="277" t="s">
        <v>86</v>
      </c>
      <c r="H73" s="278"/>
      <c r="I73" s="279"/>
    </row>
    <row r="74" spans="1:10" ht="21" customHeight="1" thickTop="1" thickBot="1" x14ac:dyDescent="0.35">
      <c r="A74" s="208"/>
      <c r="B74" s="291"/>
      <c r="C74" s="94">
        <v>1</v>
      </c>
      <c r="D74" s="95" t="s">
        <v>180</v>
      </c>
      <c r="E74" s="196" t="s">
        <v>221</v>
      </c>
      <c r="F74" s="96">
        <v>1.4590000000000001</v>
      </c>
      <c r="G74" s="95" t="s">
        <v>200</v>
      </c>
      <c r="H74" s="196" t="s">
        <v>222</v>
      </c>
      <c r="I74" s="97">
        <f t="shared" ref="I74" si="19">SUM(C74*F74)</f>
        <v>1.4590000000000001</v>
      </c>
    </row>
    <row r="75" spans="1:10" ht="17.399999999999999" customHeight="1" thickTop="1" thickBot="1" x14ac:dyDescent="0.35">
      <c r="A75" s="208"/>
      <c r="B75" s="203"/>
      <c r="C75" s="204"/>
      <c r="D75" s="205"/>
      <c r="E75" s="205"/>
      <c r="F75" s="206"/>
      <c r="G75" s="205"/>
      <c r="H75" s="205"/>
      <c r="I75" s="207"/>
    </row>
    <row r="76" spans="1:10" ht="16.05" customHeight="1" thickTop="1" thickBot="1" x14ac:dyDescent="0.35">
      <c r="A76" s="208"/>
      <c r="B76" s="262" t="s">
        <v>234</v>
      </c>
      <c r="C76" s="256" t="s">
        <v>89</v>
      </c>
      <c r="D76" s="289" t="s">
        <v>86</v>
      </c>
      <c r="E76" s="290"/>
      <c r="F76" s="236" t="s">
        <v>201</v>
      </c>
      <c r="G76" s="283" t="s">
        <v>91</v>
      </c>
      <c r="H76" s="276"/>
      <c r="I76" s="284"/>
    </row>
    <row r="77" spans="1:10" s="37" customFormat="1" ht="21" customHeight="1" thickTop="1" thickBot="1" x14ac:dyDescent="0.35">
      <c r="A77" s="208"/>
      <c r="B77" s="265"/>
      <c r="C77" s="257">
        <v>1</v>
      </c>
      <c r="D77" s="30" t="s">
        <v>252</v>
      </c>
      <c r="E77" s="197" t="s">
        <v>251</v>
      </c>
      <c r="F77" s="247">
        <v>1.7478400000000002E-2</v>
      </c>
      <c r="G77" s="95" t="s">
        <v>254</v>
      </c>
      <c r="H77" s="197" t="s">
        <v>253</v>
      </c>
      <c r="I77" s="97">
        <f>SUM(C77*F77)</f>
        <v>1.7478400000000002E-2</v>
      </c>
      <c r="J77" s="202"/>
    </row>
    <row r="78" spans="1:10" ht="16.05" customHeight="1" thickTop="1" thickBot="1" x14ac:dyDescent="0.35">
      <c r="A78" s="208"/>
      <c r="B78" s="265"/>
      <c r="C78" s="258" t="s">
        <v>90</v>
      </c>
      <c r="D78" s="275" t="s">
        <v>91</v>
      </c>
      <c r="E78" s="281"/>
      <c r="F78" s="236" t="s">
        <v>201</v>
      </c>
      <c r="G78" s="277" t="s">
        <v>86</v>
      </c>
      <c r="H78" s="278"/>
      <c r="I78" s="279"/>
    </row>
    <row r="79" spans="1:10" ht="21" customHeight="1" thickTop="1" thickBot="1" x14ac:dyDescent="0.35">
      <c r="A79" s="208"/>
      <c r="B79" s="265"/>
      <c r="C79" s="259">
        <v>1.7478400000000002E-2</v>
      </c>
      <c r="D79" s="95" t="s">
        <v>254</v>
      </c>
      <c r="E79" s="196" t="s">
        <v>253</v>
      </c>
      <c r="F79" s="96">
        <v>57.213500000000003</v>
      </c>
      <c r="G79" s="95" t="s">
        <v>252</v>
      </c>
      <c r="H79" s="196" t="s">
        <v>251</v>
      </c>
      <c r="I79" s="97">
        <f t="shared" ref="I79" si="20">SUM(C79*F79)</f>
        <v>1.0000004384000001</v>
      </c>
    </row>
    <row r="80" spans="1:10" ht="17.399999999999999" customHeight="1" thickTop="1" thickBot="1" x14ac:dyDescent="0.35">
      <c r="A80" s="208"/>
      <c r="B80" s="292"/>
      <c r="C80" s="204"/>
      <c r="D80" s="205"/>
      <c r="E80" s="205"/>
      <c r="F80" s="206"/>
      <c r="G80" s="205"/>
      <c r="H80" s="205"/>
      <c r="I80" s="207"/>
    </row>
    <row r="81" spans="1:10" ht="21" customHeight="1" thickTop="1" thickBot="1" x14ac:dyDescent="0.35">
      <c r="A81" s="208"/>
      <c r="B81" s="292"/>
      <c r="C81" s="258" t="s">
        <v>90</v>
      </c>
      <c r="D81" s="285"/>
      <c r="E81" s="286"/>
      <c r="F81" s="236" t="s">
        <v>201</v>
      </c>
      <c r="G81" s="285"/>
      <c r="H81" s="287"/>
      <c r="I81" s="288"/>
    </row>
    <row r="82" spans="1:10" ht="21" customHeight="1" thickTop="1" x14ac:dyDescent="0.3">
      <c r="A82" s="208"/>
      <c r="B82" s="292"/>
      <c r="C82" s="90">
        <v>1</v>
      </c>
      <c r="D82" s="63" t="s">
        <v>238</v>
      </c>
      <c r="E82" s="188" t="s">
        <v>223</v>
      </c>
      <c r="F82" s="64">
        <v>0.65904499999999999</v>
      </c>
      <c r="G82" s="63" t="s">
        <v>236</v>
      </c>
      <c r="H82" s="188" t="s">
        <v>237</v>
      </c>
      <c r="I82" s="74">
        <f t="shared" ref="I82" si="21">SUM(C82*F82)</f>
        <v>0.65904499999999999</v>
      </c>
    </row>
    <row r="83" spans="1:10" ht="21" customHeight="1" x14ac:dyDescent="0.3">
      <c r="A83" s="208"/>
      <c r="B83" s="292"/>
      <c r="C83" s="91">
        <v>0.65904499999999999</v>
      </c>
      <c r="D83" s="3" t="s">
        <v>236</v>
      </c>
      <c r="E83" s="191" t="s">
        <v>237</v>
      </c>
      <c r="F83" s="10">
        <v>1.51735</v>
      </c>
      <c r="G83" s="3" t="s">
        <v>238</v>
      </c>
      <c r="H83" s="191" t="s">
        <v>223</v>
      </c>
      <c r="I83" s="13">
        <f t="shared" ref="I83" si="22">SUM(C83*F83)</f>
        <v>1.0000019307499999</v>
      </c>
    </row>
    <row r="84" spans="1:10" ht="21" customHeight="1" x14ac:dyDescent="0.3">
      <c r="A84" s="208"/>
      <c r="B84" s="292"/>
      <c r="C84" s="91">
        <v>1</v>
      </c>
      <c r="D84" s="3" t="s">
        <v>239</v>
      </c>
      <c r="E84" s="191" t="s">
        <v>222</v>
      </c>
      <c r="F84" s="10">
        <v>1.1519100000000001E-2</v>
      </c>
      <c r="G84" s="3" t="s">
        <v>236</v>
      </c>
      <c r="H84" s="191" t="s">
        <v>237</v>
      </c>
      <c r="I84" s="13">
        <f t="shared" ref="I84:I85" si="23">SUM(C84*F84)</f>
        <v>1.1519100000000001E-2</v>
      </c>
    </row>
    <row r="85" spans="1:10" ht="21" customHeight="1" thickBot="1" x14ac:dyDescent="0.35">
      <c r="A85" s="208"/>
      <c r="B85" s="292"/>
      <c r="C85" s="92">
        <v>1.1519100000000001E-2</v>
      </c>
      <c r="D85" s="67" t="s">
        <v>236</v>
      </c>
      <c r="E85" s="190" t="s">
        <v>237</v>
      </c>
      <c r="F85" s="68">
        <v>86.812700000000007</v>
      </c>
      <c r="G85" s="67" t="s">
        <v>226</v>
      </c>
      <c r="H85" s="190" t="s">
        <v>222</v>
      </c>
      <c r="I85" s="69">
        <f t="shared" si="23"/>
        <v>1.0000041725700002</v>
      </c>
    </row>
    <row r="86" spans="1:10" ht="29.4" customHeight="1" thickTop="1" thickBot="1" x14ac:dyDescent="0.35">
      <c r="A86" s="208"/>
      <c r="B86" s="272"/>
      <c r="C86" s="294" t="s">
        <v>240</v>
      </c>
      <c r="D86" s="295"/>
      <c r="E86" s="295"/>
      <c r="F86" s="295"/>
      <c r="G86" s="295"/>
      <c r="H86" s="295"/>
      <c r="I86" s="296"/>
    </row>
    <row r="87" spans="1:10" ht="17.399999999999999" customHeight="1" thickTop="1" thickBot="1" x14ac:dyDescent="0.35">
      <c r="A87" s="208"/>
      <c r="B87" s="203"/>
      <c r="C87" s="204"/>
      <c r="D87" s="205"/>
      <c r="E87" s="205"/>
      <c r="F87" s="206"/>
      <c r="G87" s="205"/>
      <c r="H87" s="205"/>
      <c r="I87" s="207"/>
    </row>
    <row r="88" spans="1:10" ht="16.05" customHeight="1" thickTop="1" thickBot="1" x14ac:dyDescent="0.35">
      <c r="A88" s="208"/>
      <c r="B88" s="262" t="s">
        <v>233</v>
      </c>
      <c r="C88" s="77" t="s">
        <v>89</v>
      </c>
      <c r="D88" s="277" t="s">
        <v>86</v>
      </c>
      <c r="E88" s="282"/>
      <c r="F88" s="236" t="s">
        <v>201</v>
      </c>
      <c r="G88" s="283" t="s">
        <v>91</v>
      </c>
      <c r="H88" s="276"/>
      <c r="I88" s="284"/>
    </row>
    <row r="89" spans="1:10" s="254" customFormat="1" ht="37.950000000000003" customHeight="1" thickTop="1" thickBot="1" x14ac:dyDescent="0.35">
      <c r="A89" s="248"/>
      <c r="B89" s="265"/>
      <c r="C89" s="249">
        <v>1</v>
      </c>
      <c r="D89" s="250" t="s">
        <v>235</v>
      </c>
      <c r="E89" s="251" t="s">
        <v>231</v>
      </c>
      <c r="F89" s="252">
        <v>5</v>
      </c>
      <c r="G89" s="250" t="s">
        <v>230</v>
      </c>
      <c r="H89" s="197" t="s">
        <v>232</v>
      </c>
      <c r="I89" s="305">
        <f>SUM(C89*F89)</f>
        <v>5</v>
      </c>
      <c r="J89" s="253"/>
    </row>
    <row r="90" spans="1:10" ht="16.05" customHeight="1" thickTop="1" thickBot="1" x14ac:dyDescent="0.35">
      <c r="A90" s="208"/>
      <c r="B90" s="265"/>
      <c r="C90" s="123" t="s">
        <v>90</v>
      </c>
      <c r="D90" s="275" t="s">
        <v>91</v>
      </c>
      <c r="E90" s="281"/>
      <c r="F90" s="236" t="s">
        <v>201</v>
      </c>
      <c r="G90" s="277" t="s">
        <v>86</v>
      </c>
      <c r="H90" s="278"/>
      <c r="I90" s="279"/>
    </row>
    <row r="91" spans="1:10" ht="37.950000000000003" customHeight="1" thickTop="1" thickBot="1" x14ac:dyDescent="0.35">
      <c r="A91" s="208"/>
      <c r="B91" s="291"/>
      <c r="C91" s="94">
        <v>5</v>
      </c>
      <c r="D91" s="255" t="s">
        <v>230</v>
      </c>
      <c r="E91" s="196" t="s">
        <v>232</v>
      </c>
      <c r="F91" s="96">
        <v>0.2</v>
      </c>
      <c r="G91" s="255" t="s">
        <v>235</v>
      </c>
      <c r="H91" s="196" t="s">
        <v>231</v>
      </c>
      <c r="I91" s="97">
        <f t="shared" ref="I91" si="24">SUM(C91*F91)</f>
        <v>1</v>
      </c>
    </row>
    <row r="92" spans="1:10" ht="17.399999999999999" customHeight="1" thickTop="1" thickBot="1" x14ac:dyDescent="0.35">
      <c r="A92" s="208"/>
      <c r="B92" s="203"/>
      <c r="C92" s="204"/>
      <c r="D92" s="205"/>
      <c r="E92" s="205"/>
      <c r="F92" s="206"/>
      <c r="G92" s="205"/>
      <c r="H92" s="205"/>
      <c r="I92" s="207"/>
    </row>
    <row r="93" spans="1:10" ht="16.05" customHeight="1" thickTop="1" thickBot="1" x14ac:dyDescent="0.35">
      <c r="A93" s="208"/>
      <c r="B93" s="262" t="s">
        <v>137</v>
      </c>
      <c r="C93" s="77" t="s">
        <v>89</v>
      </c>
      <c r="D93" s="277" t="s">
        <v>86</v>
      </c>
      <c r="E93" s="282"/>
      <c r="F93" s="236" t="s">
        <v>201</v>
      </c>
      <c r="G93" s="283" t="s">
        <v>91</v>
      </c>
      <c r="H93" s="276"/>
      <c r="I93" s="284"/>
    </row>
    <row r="94" spans="1:10" ht="21" customHeight="1" thickTop="1" thickBot="1" x14ac:dyDescent="0.35">
      <c r="A94" s="208"/>
      <c r="B94" s="265"/>
      <c r="C94" s="32">
        <v>1</v>
      </c>
      <c r="D94" s="30" t="s">
        <v>192</v>
      </c>
      <c r="E94" s="197" t="s">
        <v>203</v>
      </c>
      <c r="F94" s="137">
        <v>0.2048161</v>
      </c>
      <c r="G94" s="30" t="s">
        <v>181</v>
      </c>
      <c r="H94" s="197" t="s">
        <v>224</v>
      </c>
      <c r="I94" s="141">
        <f t="shared" ref="I94" si="25">SUM(C94*F94)</f>
        <v>0.2048161</v>
      </c>
    </row>
    <row r="95" spans="1:10" ht="16.05" customHeight="1" thickTop="1" thickBot="1" x14ac:dyDescent="0.35">
      <c r="A95" s="208"/>
      <c r="B95" s="265"/>
      <c r="C95" s="123" t="s">
        <v>90</v>
      </c>
      <c r="D95" s="275" t="s">
        <v>91</v>
      </c>
      <c r="E95" s="281"/>
      <c r="F95" s="236" t="s">
        <v>201</v>
      </c>
      <c r="G95" s="277" t="s">
        <v>86</v>
      </c>
      <c r="H95" s="278"/>
      <c r="I95" s="279"/>
    </row>
    <row r="96" spans="1:10" ht="21" customHeight="1" thickTop="1" thickBot="1" x14ac:dyDescent="0.35">
      <c r="A96" s="208"/>
      <c r="B96" s="291"/>
      <c r="C96" s="94">
        <v>0.2048161</v>
      </c>
      <c r="D96" s="95" t="s">
        <v>181</v>
      </c>
      <c r="E96" s="196" t="s">
        <v>224</v>
      </c>
      <c r="F96" s="138">
        <v>4.882422</v>
      </c>
      <c r="G96" s="95" t="s">
        <v>182</v>
      </c>
      <c r="H96" s="196" t="s">
        <v>203</v>
      </c>
      <c r="I96" s="141">
        <f t="shared" ref="I96" si="26">SUM(C96*F96)</f>
        <v>0.99999863259419997</v>
      </c>
    </row>
    <row r="97" ht="14.4" thickTop="1" x14ac:dyDescent="0.3"/>
  </sheetData>
  <mergeCells count="65">
    <mergeCell ref="B76:B86"/>
    <mergeCell ref="C86:I86"/>
    <mergeCell ref="C33:I33"/>
    <mergeCell ref="B93:B96"/>
    <mergeCell ref="B60:B69"/>
    <mergeCell ref="B71:B74"/>
    <mergeCell ref="B35:B40"/>
    <mergeCell ref="B42:B49"/>
    <mergeCell ref="B51:B58"/>
    <mergeCell ref="G76:I76"/>
    <mergeCell ref="G93:I93"/>
    <mergeCell ref="G71:I71"/>
    <mergeCell ref="G60:I60"/>
    <mergeCell ref="G51:I51"/>
    <mergeCell ref="G42:I42"/>
    <mergeCell ref="G35:I35"/>
    <mergeCell ref="B88:B91"/>
    <mergeCell ref="B20:B25"/>
    <mergeCell ref="B3:I3"/>
    <mergeCell ref="B4:B13"/>
    <mergeCell ref="B15:B18"/>
    <mergeCell ref="B27:B32"/>
    <mergeCell ref="G27:I27"/>
    <mergeCell ref="G20:I20"/>
    <mergeCell ref="G15:I15"/>
    <mergeCell ref="G4:I4"/>
    <mergeCell ref="D4:E4"/>
    <mergeCell ref="D15:E15"/>
    <mergeCell ref="D20:E20"/>
    <mergeCell ref="D27:E27"/>
    <mergeCell ref="D30:E30"/>
    <mergeCell ref="D38:E38"/>
    <mergeCell ref="D76:E76"/>
    <mergeCell ref="D93:E93"/>
    <mergeCell ref="D23:E23"/>
    <mergeCell ref="D17:E17"/>
    <mergeCell ref="D35:E35"/>
    <mergeCell ref="D42:E42"/>
    <mergeCell ref="D51:E51"/>
    <mergeCell ref="D55:E55"/>
    <mergeCell ref="D46:E46"/>
    <mergeCell ref="D95:E95"/>
    <mergeCell ref="G95:I95"/>
    <mergeCell ref="D78:E78"/>
    <mergeCell ref="D88:E88"/>
    <mergeCell ref="G88:I88"/>
    <mergeCell ref="D90:E90"/>
    <mergeCell ref="G90:I90"/>
    <mergeCell ref="D81:E81"/>
    <mergeCell ref="G81:I81"/>
    <mergeCell ref="D60:E60"/>
    <mergeCell ref="D71:E71"/>
    <mergeCell ref="D9:E9"/>
    <mergeCell ref="G78:I78"/>
    <mergeCell ref="G73:I73"/>
    <mergeCell ref="G65:I65"/>
    <mergeCell ref="G55:I55"/>
    <mergeCell ref="G46:I46"/>
    <mergeCell ref="G38:I38"/>
    <mergeCell ref="G30:I30"/>
    <mergeCell ref="G23:I23"/>
    <mergeCell ref="G17:I17"/>
    <mergeCell ref="G9:I9"/>
    <mergeCell ref="D73:E73"/>
    <mergeCell ref="D65:E65"/>
  </mergeCells>
  <printOptions horizontalCentered="1"/>
  <pageMargins left="0.25" right="0.25" top="0.75" bottom="0.75" header="0.3" footer="0.3"/>
  <pageSetup paperSize="3" scale="5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Trimed Down</vt:lpstr>
      <vt:lpstr>Sheet1!Print_Area</vt:lpstr>
      <vt:lpstr>'Trimed Down'!Print_Area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NAWAZ, Malik</dc:creator>
  <cp:lastModifiedBy>NAWAZ, Malik</cp:lastModifiedBy>
  <cp:lastPrinted>2019-11-25T21:07:04Z</cp:lastPrinted>
  <dcterms:created xsi:type="dcterms:W3CDTF">2019-05-03T12:45:50Z</dcterms:created>
  <dcterms:modified xsi:type="dcterms:W3CDTF">2019-12-04T18:47:10Z</dcterms:modified>
</cp:coreProperties>
</file>